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igene Dateien\Arbeitsschutz-Gesundheitsfoerderung\Corona-Virus\Luftreiniger\"/>
    </mc:Choice>
  </mc:AlternateContent>
  <xr:revisionPtr revIDLastSave="0" documentId="13_ncr:1_{DA0CFFE8-5C34-4063-A324-58BA12E4D1F6}" xr6:coauthVersionLast="47" xr6:coauthVersionMax="47" xr10:uidLastSave="{00000000-0000-0000-0000-000000000000}"/>
  <bookViews>
    <workbookView xWindow="-28920" yWindow="-120" windowWidth="29040" windowHeight="15840" xr2:uid="{E537DFC2-EDA1-4411-BCF9-4D4FE661BD79}"/>
  </bookViews>
  <sheets>
    <sheet name="Muster" sheetId="3" r:id="rId1"/>
    <sheet name="Raum 1" sheetId="1" r:id="rId2"/>
    <sheet name="Raum 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4" l="1"/>
  <c r="G100" i="4"/>
  <c r="G99" i="4"/>
  <c r="G98" i="4"/>
  <c r="G97" i="4"/>
  <c r="G102" i="4" s="1"/>
  <c r="G79" i="4"/>
  <c r="G80" i="4" s="1"/>
  <c r="G78" i="4"/>
  <c r="G77" i="4"/>
  <c r="G76" i="4"/>
  <c r="G75" i="4"/>
  <c r="G45" i="4"/>
  <c r="G42" i="4"/>
  <c r="G41" i="4"/>
  <c r="G40" i="4"/>
  <c r="G30" i="4"/>
  <c r="G27" i="4"/>
  <c r="G26" i="4"/>
  <c r="G25" i="4"/>
  <c r="I6" i="4"/>
  <c r="I7" i="4" s="1"/>
  <c r="G52" i="1"/>
  <c r="G52" i="3"/>
  <c r="G47" i="1"/>
  <c r="G47" i="3"/>
  <c r="G42" i="1"/>
  <c r="G42" i="3"/>
  <c r="G37" i="1"/>
  <c r="G37" i="3"/>
  <c r="G32" i="1"/>
  <c r="G32" i="3"/>
  <c r="G27" i="1"/>
  <c r="G27" i="3"/>
  <c r="I9" i="1"/>
  <c r="I9" i="3"/>
  <c r="G101" i="3"/>
  <c r="G100" i="3"/>
  <c r="G99" i="3"/>
  <c r="G98" i="3"/>
  <c r="G97" i="3"/>
  <c r="G79" i="3"/>
  <c r="G78" i="3"/>
  <c r="G77" i="3"/>
  <c r="G76" i="3"/>
  <c r="G75" i="3"/>
  <c r="G45" i="3"/>
  <c r="G41" i="3"/>
  <c r="G40" i="3"/>
  <c r="G30" i="3"/>
  <c r="G26" i="3"/>
  <c r="G25" i="3"/>
  <c r="I6" i="3"/>
  <c r="G50" i="3" s="1"/>
  <c r="G101" i="1"/>
  <c r="G100" i="1"/>
  <c r="G99" i="1"/>
  <c r="G98" i="1"/>
  <c r="G97" i="1"/>
  <c r="G79" i="1"/>
  <c r="G78" i="1"/>
  <c r="G77" i="1"/>
  <c r="G76" i="1"/>
  <c r="G75" i="1"/>
  <c r="G45" i="1"/>
  <c r="G30" i="1"/>
  <c r="G25" i="1"/>
  <c r="G40" i="1"/>
  <c r="G41" i="1"/>
  <c r="G26" i="1"/>
  <c r="I6" i="1"/>
  <c r="I7" i="1" s="1"/>
  <c r="G46" i="4" l="1"/>
  <c r="G47" i="4" s="1"/>
  <c r="G31" i="4"/>
  <c r="G51" i="4"/>
  <c r="G36" i="4"/>
  <c r="G32" i="4"/>
  <c r="I9" i="4"/>
  <c r="I8" i="4"/>
  <c r="G35" i="4"/>
  <c r="G37" i="4" s="1"/>
  <c r="G50" i="4"/>
  <c r="G52" i="4" s="1"/>
  <c r="I8" i="1"/>
  <c r="I7" i="3"/>
  <c r="G80" i="3"/>
  <c r="G31" i="3" s="1"/>
  <c r="G102" i="3"/>
  <c r="G51" i="3" s="1"/>
  <c r="G35" i="3"/>
  <c r="G80" i="1"/>
  <c r="G46" i="1" s="1"/>
  <c r="G102" i="1"/>
  <c r="G51" i="1" s="1"/>
  <c r="G35" i="1"/>
  <c r="G50" i="1"/>
  <c r="G46" i="3" l="1"/>
  <c r="I8" i="3"/>
  <c r="G36" i="3"/>
  <c r="G31" i="1"/>
  <c r="G36" i="1"/>
</calcChain>
</file>

<file path=xl/sharedStrings.xml><?xml version="1.0" encoding="utf-8"?>
<sst xmlns="http://schemas.openxmlformats.org/spreadsheetml/2006/main" count="308" uniqueCount="72">
  <si>
    <t>Überprüfung der natürlichen Lüftung eines Raumes anhand Tabelle 3, ASR A3.6</t>
  </si>
  <si>
    <t>Vorhandene Lüftungsflächen im Verhältnis zu erforderlichen Lüftungsflächen</t>
  </si>
  <si>
    <t>System</t>
  </si>
  <si>
    <t>Maximal zulässige Raumtiefe bezogen auf die Raumhöhe (h) [m]</t>
  </si>
  <si>
    <t>für kontinuierliche Lüftung</t>
  </si>
  <si>
    <t>für Stoßlüftung</t>
  </si>
  <si>
    <t>I
einseitige
Lüftung</t>
  </si>
  <si>
    <t>II
Querlüftung</t>
  </si>
  <si>
    <t>Raumtiefe = 2,5 x h</t>
  </si>
  <si>
    <t>Raumtiefe von der Fensterfront aus</t>
  </si>
  <si>
    <t>Raumbreite</t>
  </si>
  <si>
    <t>Raumhöhe h</t>
  </si>
  <si>
    <t>Grundfläche</t>
  </si>
  <si>
    <t>Volumen</t>
  </si>
  <si>
    <t>(angenommene Luftgeschwindigkeit im Querschnitt = 0,08 m/s)</t>
  </si>
  <si>
    <t>Raumtiefe = 5,0 x h</t>
  </si>
  <si>
    <t>(angenommene Luftgeschwindigkeit im Querschnitt = 0,14 m/s)</t>
  </si>
  <si>
    <t>Die angegebenen Öffnungsflächen sind die Summen aus Zuluft- und Abluftflächen.</t>
  </si>
  <si>
    <t>m</t>
  </si>
  <si>
    <t>m²</t>
  </si>
  <si>
    <t>m³</t>
  </si>
  <si>
    <t>Personenzahl</t>
  </si>
  <si>
    <t>Überprüfung der Raumtiefe</t>
  </si>
  <si>
    <t>max. Raumtiefe = 2,5 x h =</t>
  </si>
  <si>
    <t xml:space="preserve">vorh. Raumtiefe = </t>
  </si>
  <si>
    <r>
      <t xml:space="preserve">(bei h &gt; 4 m: </t>
    </r>
    <r>
      <rPr>
        <sz val="11"/>
        <color rgb="FFFF0000"/>
        <rFont val="Arial"/>
        <family val="2"/>
      </rPr>
      <t>max. Raumtiefe</t>
    </r>
    <r>
      <rPr>
        <sz val="11"/>
        <color theme="1"/>
        <rFont val="Arial"/>
        <family val="2"/>
      </rPr>
      <t xml:space="preserve"> = 10 m)</t>
    </r>
  </si>
  <si>
    <r>
      <t xml:space="preserve">(bei h &gt; 4 m: </t>
    </r>
    <r>
      <rPr>
        <sz val="11"/>
        <color rgb="FFFF0000"/>
        <rFont val="Arial"/>
        <family val="2"/>
      </rPr>
      <t>max. Raumtiefe</t>
    </r>
    <r>
      <rPr>
        <sz val="11"/>
        <color theme="1"/>
        <rFont val="Arial"/>
        <family val="2"/>
      </rPr>
      <t xml:space="preserve"> = 20 m)</t>
    </r>
  </si>
  <si>
    <t>Überprüfung der Lüftungsflächen gekippter Fenster (kontinuierliche Lüftung)</t>
  </si>
  <si>
    <t xml:space="preserve">erforderliche Lüftungsfläche = 0,35 x Personen = </t>
  </si>
  <si>
    <t>siehe Mengenermittlung</t>
  </si>
  <si>
    <t>Überprüfung der Stoßlüftung</t>
  </si>
  <si>
    <t>I.a</t>
  </si>
  <si>
    <t>I.b</t>
  </si>
  <si>
    <t>I.c</t>
  </si>
  <si>
    <t>erforderliche Lüftungsfläche = 1,05 / 10 m² x Grundfläche =</t>
  </si>
  <si>
    <t>Summe der vorh. Lüftungsflächen gekippter Fenster =</t>
  </si>
  <si>
    <t>Summe der vorh. Lüftungsflächen offener Fenster =</t>
  </si>
  <si>
    <t>II.a</t>
  </si>
  <si>
    <t>II.b</t>
  </si>
  <si>
    <t>II.c</t>
  </si>
  <si>
    <t>max. Raumtiefe = 5,0 x h =</t>
  </si>
  <si>
    <t xml:space="preserve">erforderliche Lüftungsfläche = 0,20 x Personen = </t>
  </si>
  <si>
    <t>erforderliche Lüftungsfläche = 0,60 / 10 m² x Grundfläche =</t>
  </si>
  <si>
    <t>Raum:</t>
  </si>
  <si>
    <t>A = A1 + A2 + A3</t>
  </si>
  <si>
    <t>A = 2 x h x t / 2 + b x t =</t>
  </si>
  <si>
    <t>Anzahl</t>
  </si>
  <si>
    <t>Fläche [m²]</t>
  </si>
  <si>
    <t>h [m]</t>
  </si>
  <si>
    <t>b [m]</t>
  </si>
  <si>
    <t>t [m]</t>
  </si>
  <si>
    <t>Summe</t>
  </si>
  <si>
    <t>A = h x b</t>
  </si>
  <si>
    <t>Fenster/Tür 1</t>
  </si>
  <si>
    <t>Fenster/Tür 2</t>
  </si>
  <si>
    <t>Fenster/Tür 3</t>
  </si>
  <si>
    <t>Fenster/Tür 4</t>
  </si>
  <si>
    <t>Fenster/Tür 5</t>
  </si>
  <si>
    <t>Mengenermittlung Lüftungsfläche gekippter Fenster</t>
  </si>
  <si>
    <t>Mengenermittlung Lüftungsfläche geöffneter Fenster und Türen</t>
  </si>
  <si>
    <t>In die gelben Felder bitte Eingabe!</t>
  </si>
  <si>
    <t>Öffnungsfläche (ÖF) zur Sicherung des Mindestluftwechsels</t>
  </si>
  <si>
    <r>
      <t>[m² ÖF/</t>
    </r>
    <r>
      <rPr>
        <sz val="11"/>
        <color rgb="FFFF0000"/>
        <rFont val="Arial"/>
        <family val="2"/>
      </rPr>
      <t>anwesende Person</t>
    </r>
    <r>
      <rPr>
        <sz val="11"/>
        <color theme="1"/>
        <rFont val="Arial"/>
        <family val="2"/>
      </rPr>
      <t>]</t>
    </r>
  </si>
  <si>
    <r>
      <t>[m² ÖF/</t>
    </r>
    <r>
      <rPr>
        <sz val="11"/>
        <color rgb="FFFF0000"/>
        <rFont val="Arial"/>
        <family val="2"/>
      </rPr>
      <t>anwesende Person</t>
    </r>
    <r>
      <rPr>
        <sz val="11"/>
        <color theme="1"/>
        <rFont val="Arial"/>
        <family val="2"/>
      </rPr>
      <t>]</t>
    </r>
  </si>
  <si>
    <r>
      <t>[m² ÖF/</t>
    </r>
    <r>
      <rPr>
        <sz val="11"/>
        <color rgb="FFFF0000"/>
        <rFont val="Arial"/>
        <family val="2"/>
      </rPr>
      <t>10 m² Grundfläche</t>
    </r>
    <r>
      <rPr>
        <sz val="11"/>
        <color theme="1"/>
        <rFont val="Arial"/>
        <family val="2"/>
      </rPr>
      <t>]</t>
    </r>
  </si>
  <si>
    <r>
      <t>[m² ÖF/</t>
    </r>
    <r>
      <rPr>
        <sz val="11"/>
        <color rgb="FFFF0000"/>
        <rFont val="Arial"/>
        <family val="2"/>
      </rPr>
      <t>10 m² Grundfläche</t>
    </r>
    <r>
      <rPr>
        <sz val="11"/>
        <color theme="1"/>
        <rFont val="Arial"/>
        <family val="2"/>
      </rPr>
      <t>]</t>
    </r>
  </si>
  <si>
    <t>Person(en)</t>
  </si>
  <si>
    <t>Überprüfung der Öffnungsflächen gekippter Fenster (kontinuierliche Lüftung)</t>
  </si>
  <si>
    <t>Überprüfung der Öffnungsflächen geöffneter Fenster für Stoßlüftung</t>
  </si>
  <si>
    <t>3 x facher Luftwechsel
pro Stunde</t>
  </si>
  <si>
    <t>5 x facher Luftwechsel
pro Stunde</t>
  </si>
  <si>
    <t>in blauen Feldern Ergebnisse ablesen!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</si>
</sst>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2" fillId="0" borderId="0" xfId="0" applyFont="1" applyBorder="1"/>
    <xf numFmtId="2" fontId="0" fillId="0" borderId="1" xfId="0" applyNumberFormat="1" applyBorder="1"/>
    <xf numFmtId="2" fontId="0" fillId="2" borderId="1" xfId="0" applyNumberFormat="1" applyFill="1" applyBorder="1"/>
    <xf numFmtId="0" fontId="2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3" borderId="0" xfId="0" applyFill="1" applyBorder="1"/>
    <xf numFmtId="0" fontId="0" fillId="3" borderId="3" xfId="0" applyFill="1" applyBorder="1"/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2" xfId="0" applyFill="1" applyBorder="1"/>
    <xf numFmtId="0" fontId="2" fillId="6" borderId="4" xfId="0" applyFont="1" applyFill="1" applyBorder="1"/>
    <xf numFmtId="0" fontId="0" fillId="3" borderId="0" xfId="0" applyFill="1"/>
    <xf numFmtId="0" fontId="0" fillId="2" borderId="0" xfId="0" applyFill="1" applyBorder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352D990-6449-4340-878A-72212F7B59C1}"/>
            </a:ext>
          </a:extLst>
        </xdr:cNvPr>
        <xdr:cNvSpPr/>
      </xdr:nvSpPr>
      <xdr:spPr>
        <a:xfrm>
          <a:off x="1695450" y="11544300"/>
          <a:ext cx="163830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3" name="Rechtwinkliges Dreieck 2">
          <a:extLst>
            <a:ext uri="{FF2B5EF4-FFF2-40B4-BE49-F238E27FC236}">
              <a16:creationId xmlns:a16="http://schemas.microsoft.com/office/drawing/2014/main" id="{0AAD1D34-3149-44C7-AB4D-09DEC40F17EE}"/>
            </a:ext>
          </a:extLst>
        </xdr:cNvPr>
        <xdr:cNvSpPr/>
      </xdr:nvSpPr>
      <xdr:spPr>
        <a:xfrm rot="10800000">
          <a:off x="923924" y="11544300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A4CC6469-72B8-42B8-A44E-202E70144412}"/>
            </a:ext>
          </a:extLst>
        </xdr:cNvPr>
        <xdr:cNvSpPr/>
      </xdr:nvSpPr>
      <xdr:spPr>
        <a:xfrm rot="10800000" flipH="1">
          <a:off x="3676649" y="11553825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D74158FA-A194-40C7-920D-B7C8221D776A}"/>
            </a:ext>
          </a:extLst>
        </xdr:cNvPr>
        <xdr:cNvSpPr/>
      </xdr:nvSpPr>
      <xdr:spPr>
        <a:xfrm>
          <a:off x="1695450" y="10639425"/>
          <a:ext cx="163830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479E4CF9-776C-4988-9E27-0671B76C9E60}"/>
            </a:ext>
          </a:extLst>
        </xdr:cNvPr>
        <xdr:cNvSpPr txBox="1"/>
      </xdr:nvSpPr>
      <xdr:spPr>
        <a:xfrm>
          <a:off x="1409700" y="120110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703BA43-EDEC-4FD6-AEE6-029723D03E1A}"/>
            </a:ext>
          </a:extLst>
        </xdr:cNvPr>
        <xdr:cNvSpPr txBox="1"/>
      </xdr:nvSpPr>
      <xdr:spPr>
        <a:xfrm>
          <a:off x="2390775" y="11591925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7C5068F-217C-4419-A048-C2B183787B44}"/>
            </a:ext>
          </a:extLst>
        </xdr:cNvPr>
        <xdr:cNvSpPr txBox="1"/>
      </xdr:nvSpPr>
      <xdr:spPr>
        <a:xfrm>
          <a:off x="3371850" y="1070610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35FC909E-B0F8-4BFF-917F-D416CE45D605}"/>
            </a:ext>
          </a:extLst>
        </xdr:cNvPr>
        <xdr:cNvSpPr txBox="1"/>
      </xdr:nvSpPr>
      <xdr:spPr>
        <a:xfrm>
          <a:off x="990600" y="1158240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8595ED4-97A4-436C-B775-92C86B44B3A5}"/>
            </a:ext>
          </a:extLst>
        </xdr:cNvPr>
        <xdr:cNvSpPr txBox="1"/>
      </xdr:nvSpPr>
      <xdr:spPr>
        <a:xfrm>
          <a:off x="3695700" y="1159192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C0E292C-65BD-485D-988E-D10FED372482}"/>
            </a:ext>
          </a:extLst>
        </xdr:cNvPr>
        <xdr:cNvSpPr txBox="1"/>
      </xdr:nvSpPr>
      <xdr:spPr>
        <a:xfrm>
          <a:off x="2333625" y="107251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4C2A3AF7-B4D6-4B60-93A3-9AFB02F4288B}"/>
            </a:ext>
          </a:extLst>
        </xdr:cNvPr>
        <xdr:cNvSpPr txBox="1"/>
      </xdr:nvSpPr>
      <xdr:spPr>
        <a:xfrm>
          <a:off x="1009650" y="111918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83</xdr:row>
      <xdr:rowOff>28575</xdr:rowOff>
    </xdr:from>
    <xdr:to>
      <xdr:col>3</xdr:col>
      <xdr:colOff>809625</xdr:colOff>
      <xdr:row>92</xdr:row>
      <xdr:rowOff>19050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77D5D1AC-2DA3-4848-A9A9-5BAE41C6877D}"/>
            </a:ext>
          </a:extLst>
        </xdr:cNvPr>
        <xdr:cNvSpPr/>
      </xdr:nvSpPr>
      <xdr:spPr>
        <a:xfrm>
          <a:off x="1685925" y="15725775"/>
          <a:ext cx="163830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85</xdr:row>
      <xdr:rowOff>114300</xdr:rowOff>
    </xdr:from>
    <xdr:to>
      <xdr:col>1</xdr:col>
      <xdr:colOff>809625</xdr:colOff>
      <xdr:row>87</xdr:row>
      <xdr:rowOff>76200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9DEE5A05-5EAA-42B9-A60A-013D08703D97}"/>
            </a:ext>
          </a:extLst>
        </xdr:cNvPr>
        <xdr:cNvSpPr txBox="1"/>
      </xdr:nvSpPr>
      <xdr:spPr>
        <a:xfrm>
          <a:off x="1400175" y="161734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83</xdr:row>
      <xdr:rowOff>57150</xdr:rowOff>
    </xdr:from>
    <xdr:to>
      <xdr:col>3</xdr:col>
      <xdr:colOff>130175</xdr:colOff>
      <xdr:row>85</xdr:row>
      <xdr:rowOff>25400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4F570B02-DC0A-4464-BD28-25D4EC894C46}"/>
            </a:ext>
          </a:extLst>
        </xdr:cNvPr>
        <xdr:cNvSpPr txBox="1"/>
      </xdr:nvSpPr>
      <xdr:spPr>
        <a:xfrm>
          <a:off x="2397125" y="15754350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7</xdr:col>
      <xdr:colOff>68035</xdr:colOff>
      <xdr:row>53</xdr:row>
      <xdr:rowOff>37078</xdr:rowOff>
    </xdr:from>
    <xdr:to>
      <xdr:col>9</xdr:col>
      <xdr:colOff>799419</xdr:colOff>
      <xdr:row>93</xdr:row>
      <xdr:rowOff>127567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A76F6F4-E62B-47FF-B812-63570B59BC45}"/>
            </a:ext>
          </a:extLst>
        </xdr:cNvPr>
        <xdr:cNvSpPr txBox="1"/>
      </xdr:nvSpPr>
      <xdr:spPr>
        <a:xfrm>
          <a:off x="5791539" y="10540091"/>
          <a:ext cx="2585358" cy="72342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 ASR A3.6 "Lüftung" stellt den Stand der Technik dar. Ihre Mindestforder-ungen an die</a:t>
          </a:r>
          <a:r>
            <a:rPr lang="de-DE" sz="1100" baseline="0"/>
            <a:t> bauliche Ausstattung von Arbeitsstätten sind bei der Planung von Gebäuden heran zu ziehen.</a:t>
          </a:r>
          <a:endParaRPr lang="de-DE" sz="1100"/>
        </a:p>
        <a:p>
          <a:r>
            <a:rPr lang="de-DE" sz="1100"/>
            <a:t>Diese Arbeitshilfe dient dazu, für einzelne Räume die Möglichkeit der natürlichen Lüftung zu überprüfen. Danach können Sie Ihre Räume nach den Empfehlungen des UBA</a:t>
          </a:r>
          <a:r>
            <a:rPr lang="de-DE" sz="1100" baseline="0"/>
            <a:t> priorisieren, um dann sinnvolle und erforderliche Maßnahmen zu planen. Dies könnte sein</a:t>
          </a:r>
        </a:p>
        <a:p>
          <a:r>
            <a:rPr lang="de-DE" sz="1100" baseline="0"/>
            <a:t>- die Verbesserung der natürlichen Lüftung durch Umbau oder Austausch der Fensterflügel,</a:t>
          </a:r>
        </a:p>
        <a:p>
          <a:r>
            <a:rPr lang="de-DE" sz="1100" baseline="0"/>
            <a:t>- die Unterstützung der vorhandenen Lüftung durch mobile Raumluftreiniger,</a:t>
          </a:r>
        </a:p>
        <a:p>
          <a:r>
            <a:rPr lang="de-DE" sz="1100" baseline="0"/>
            <a:t>- der Einbau von RLT in verschiedenen Ausprägungen.</a:t>
          </a:r>
        </a:p>
        <a:p>
          <a:endParaRPr lang="de-DE" sz="1100" baseline="0"/>
        </a:p>
        <a:p>
          <a:r>
            <a:rPr lang="de-DE" sz="1100" baseline="0"/>
            <a:t>Die Arbeitshilfe folgt den Formeln der ASR A3.6. Sie ist für quaderförmige Räume gedacht. Die sinngemäße Anwendung  für andere Geometrien liegt im Ermessen des Anwenders.</a:t>
          </a:r>
        </a:p>
        <a:p>
          <a:endParaRPr lang="de-DE" sz="1100" baseline="0"/>
        </a:p>
        <a:p>
          <a:r>
            <a:rPr lang="de-DE" sz="1100" baseline="0"/>
            <a:t>Bei einseitiger Lüftung wird ein Luftaustausch bis zu 10 m Raumtiefe angenommen, bei Querlüftung bis 20 m Raumtiefe. Größere Räume sind nicht mehr natürlich zu lüften.</a:t>
          </a:r>
        </a:p>
        <a:p>
          <a:endParaRPr lang="de-DE" sz="1100" baseline="0"/>
        </a:p>
        <a:p>
          <a:r>
            <a:rPr lang="de-DE" sz="1100" baseline="0"/>
            <a:t>Die angegebenen Öffnungsflächen sind die Summen aus Zuluft- und Abluftflächen. Dabei sind Fenster und Türen zu berücksichtigen.</a:t>
          </a:r>
        </a:p>
        <a:p>
          <a:endParaRPr lang="de-DE" sz="1100" baseline="0"/>
        </a:p>
        <a:p>
          <a:r>
            <a:rPr lang="de-DE" sz="1100" baseline="0"/>
            <a:t>Der tatsächliche Lüftungserfolg ist abhängig von der Windstärke und/oder vom Temperaturunterschied zwischen innen und außen.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38F98FDC-D108-4E13-8471-619A59B34D79}"/>
            </a:ext>
          </a:extLst>
        </xdr:cNvPr>
        <xdr:cNvSpPr/>
      </xdr:nvSpPr>
      <xdr:spPr>
        <a:xfrm>
          <a:off x="1695450" y="1276350"/>
          <a:ext cx="163830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3" name="Rechtwinkliges Dreieck 2">
          <a:extLst>
            <a:ext uri="{FF2B5EF4-FFF2-40B4-BE49-F238E27FC236}">
              <a16:creationId xmlns:a16="http://schemas.microsoft.com/office/drawing/2014/main" id="{EE4F2401-DCBA-4783-B9A2-6C5975E2D3D5}"/>
            </a:ext>
          </a:extLst>
        </xdr:cNvPr>
        <xdr:cNvSpPr/>
      </xdr:nvSpPr>
      <xdr:spPr>
        <a:xfrm rot="10800000">
          <a:off x="923924" y="1276350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73424925-0E93-4018-A35A-040C73EF2610}"/>
            </a:ext>
          </a:extLst>
        </xdr:cNvPr>
        <xdr:cNvSpPr/>
      </xdr:nvSpPr>
      <xdr:spPr>
        <a:xfrm rot="10800000" flipH="1">
          <a:off x="3676649" y="1285875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CE9DA08D-B4CD-4057-A2AA-1D49EFD78876}"/>
            </a:ext>
          </a:extLst>
        </xdr:cNvPr>
        <xdr:cNvSpPr/>
      </xdr:nvSpPr>
      <xdr:spPr>
        <a:xfrm>
          <a:off x="1695450" y="371475"/>
          <a:ext cx="163830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72B0A046-8F10-40DA-BB1A-1175566F6CC5}"/>
            </a:ext>
          </a:extLst>
        </xdr:cNvPr>
        <xdr:cNvSpPr txBox="1"/>
      </xdr:nvSpPr>
      <xdr:spPr>
        <a:xfrm>
          <a:off x="1409700" y="17430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B39DF91-C29E-4265-8448-59FA57C6C5D9}"/>
            </a:ext>
          </a:extLst>
        </xdr:cNvPr>
        <xdr:cNvSpPr txBox="1"/>
      </xdr:nvSpPr>
      <xdr:spPr>
        <a:xfrm>
          <a:off x="2397125" y="11280775"/>
          <a:ext cx="250825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2774B4-EC33-4725-B407-D4267A8F6075}"/>
            </a:ext>
          </a:extLst>
        </xdr:cNvPr>
        <xdr:cNvSpPr txBox="1"/>
      </xdr:nvSpPr>
      <xdr:spPr>
        <a:xfrm>
          <a:off x="3371850" y="4381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AE7096C7-0767-4EC6-ABF2-B4E051ACB1A7}"/>
            </a:ext>
          </a:extLst>
        </xdr:cNvPr>
        <xdr:cNvSpPr txBox="1"/>
      </xdr:nvSpPr>
      <xdr:spPr>
        <a:xfrm>
          <a:off x="990600" y="13144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B0535EB-B308-402D-BB61-25AD1402B87B}"/>
            </a:ext>
          </a:extLst>
        </xdr:cNvPr>
        <xdr:cNvSpPr txBox="1"/>
      </xdr:nvSpPr>
      <xdr:spPr>
        <a:xfrm>
          <a:off x="3695700" y="132397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47D3D8C-AE69-4779-984F-9429CA0E3C20}"/>
            </a:ext>
          </a:extLst>
        </xdr:cNvPr>
        <xdr:cNvSpPr txBox="1"/>
      </xdr:nvSpPr>
      <xdr:spPr>
        <a:xfrm>
          <a:off x="2333625" y="45720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81D89968-EDA8-41D5-9A25-922F3B3B067E}"/>
            </a:ext>
          </a:extLst>
        </xdr:cNvPr>
        <xdr:cNvSpPr txBox="1"/>
      </xdr:nvSpPr>
      <xdr:spPr>
        <a:xfrm>
          <a:off x="1009650" y="9239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83</xdr:row>
      <xdr:rowOff>28575</xdr:rowOff>
    </xdr:from>
    <xdr:to>
      <xdr:col>3</xdr:col>
      <xdr:colOff>809625</xdr:colOff>
      <xdr:row>92</xdr:row>
      <xdr:rowOff>19050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726B5C1B-6BB6-4FF7-9FD0-064404757556}"/>
            </a:ext>
          </a:extLst>
        </xdr:cNvPr>
        <xdr:cNvSpPr/>
      </xdr:nvSpPr>
      <xdr:spPr>
        <a:xfrm>
          <a:off x="1685925" y="6000750"/>
          <a:ext cx="163830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85</xdr:row>
      <xdr:rowOff>114300</xdr:rowOff>
    </xdr:from>
    <xdr:to>
      <xdr:col>1</xdr:col>
      <xdr:colOff>809625</xdr:colOff>
      <xdr:row>87</xdr:row>
      <xdr:rowOff>76200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0C5715C-C5D8-4925-8C83-B3F867C14878}"/>
            </a:ext>
          </a:extLst>
        </xdr:cNvPr>
        <xdr:cNvSpPr txBox="1"/>
      </xdr:nvSpPr>
      <xdr:spPr>
        <a:xfrm>
          <a:off x="1400175" y="64484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83</xdr:row>
      <xdr:rowOff>57150</xdr:rowOff>
    </xdr:from>
    <xdr:to>
      <xdr:col>3</xdr:col>
      <xdr:colOff>130175</xdr:colOff>
      <xdr:row>85</xdr:row>
      <xdr:rowOff>25400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883B6AA5-7BC8-4E39-9D52-BB7142FA7735}"/>
            </a:ext>
          </a:extLst>
        </xdr:cNvPr>
        <xdr:cNvSpPr txBox="1"/>
      </xdr:nvSpPr>
      <xdr:spPr>
        <a:xfrm>
          <a:off x="2403475" y="15471775"/>
          <a:ext cx="250825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3560D87-4032-4541-B9E1-F3080E4F5C15}"/>
            </a:ext>
          </a:extLst>
        </xdr:cNvPr>
        <xdr:cNvSpPr/>
      </xdr:nvSpPr>
      <xdr:spPr>
        <a:xfrm>
          <a:off x="1695450" y="11544300"/>
          <a:ext cx="163830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3" name="Rechtwinkliges Dreieck 2">
          <a:extLst>
            <a:ext uri="{FF2B5EF4-FFF2-40B4-BE49-F238E27FC236}">
              <a16:creationId xmlns:a16="http://schemas.microsoft.com/office/drawing/2014/main" id="{5C2DBF61-D141-4F39-8FA1-02A25C238E1F}"/>
            </a:ext>
          </a:extLst>
        </xdr:cNvPr>
        <xdr:cNvSpPr/>
      </xdr:nvSpPr>
      <xdr:spPr>
        <a:xfrm rot="10800000">
          <a:off x="923924" y="11544300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E5DB037A-A563-4D87-A64A-3A1BA88B0BA3}"/>
            </a:ext>
          </a:extLst>
        </xdr:cNvPr>
        <xdr:cNvSpPr/>
      </xdr:nvSpPr>
      <xdr:spPr>
        <a:xfrm rot="10800000" flipH="1">
          <a:off x="3676649" y="11553825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655F03DB-1C41-45F3-B0EC-E6FAF7ADB974}"/>
            </a:ext>
          </a:extLst>
        </xdr:cNvPr>
        <xdr:cNvSpPr/>
      </xdr:nvSpPr>
      <xdr:spPr>
        <a:xfrm>
          <a:off x="1695450" y="10639425"/>
          <a:ext cx="163830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46569F0-327F-48C0-8FED-DAAAD3D85CF7}"/>
            </a:ext>
          </a:extLst>
        </xdr:cNvPr>
        <xdr:cNvSpPr txBox="1"/>
      </xdr:nvSpPr>
      <xdr:spPr>
        <a:xfrm>
          <a:off x="1409700" y="120110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7DDE7AE-EACA-4B02-9EE4-C42043E46474}"/>
            </a:ext>
          </a:extLst>
        </xdr:cNvPr>
        <xdr:cNvSpPr txBox="1"/>
      </xdr:nvSpPr>
      <xdr:spPr>
        <a:xfrm>
          <a:off x="2390775" y="11591925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2184B8A-486B-416E-A987-5A075889FA3B}"/>
            </a:ext>
          </a:extLst>
        </xdr:cNvPr>
        <xdr:cNvSpPr txBox="1"/>
      </xdr:nvSpPr>
      <xdr:spPr>
        <a:xfrm>
          <a:off x="3371850" y="1070610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823D094F-65D0-4007-AE57-B0C042E82D90}"/>
            </a:ext>
          </a:extLst>
        </xdr:cNvPr>
        <xdr:cNvSpPr txBox="1"/>
      </xdr:nvSpPr>
      <xdr:spPr>
        <a:xfrm>
          <a:off x="990600" y="1158240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FAA4CDE-D7CB-46F3-8216-280337777DB9}"/>
            </a:ext>
          </a:extLst>
        </xdr:cNvPr>
        <xdr:cNvSpPr txBox="1"/>
      </xdr:nvSpPr>
      <xdr:spPr>
        <a:xfrm>
          <a:off x="3695700" y="1159192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CC81149-CA07-4244-BF22-C0F0276305EB}"/>
            </a:ext>
          </a:extLst>
        </xdr:cNvPr>
        <xdr:cNvSpPr txBox="1"/>
      </xdr:nvSpPr>
      <xdr:spPr>
        <a:xfrm>
          <a:off x="2333625" y="107251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F5008848-FEE7-41AD-AAC9-2224A4058B27}"/>
            </a:ext>
          </a:extLst>
        </xdr:cNvPr>
        <xdr:cNvSpPr txBox="1"/>
      </xdr:nvSpPr>
      <xdr:spPr>
        <a:xfrm>
          <a:off x="1009650" y="111918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83</xdr:row>
      <xdr:rowOff>28575</xdr:rowOff>
    </xdr:from>
    <xdr:to>
      <xdr:col>3</xdr:col>
      <xdr:colOff>809625</xdr:colOff>
      <xdr:row>92</xdr:row>
      <xdr:rowOff>19050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34DCC291-503A-408C-99A7-1F16C6F02A8F}"/>
            </a:ext>
          </a:extLst>
        </xdr:cNvPr>
        <xdr:cNvSpPr/>
      </xdr:nvSpPr>
      <xdr:spPr>
        <a:xfrm>
          <a:off x="1685925" y="15725775"/>
          <a:ext cx="163830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85</xdr:row>
      <xdr:rowOff>114300</xdr:rowOff>
    </xdr:from>
    <xdr:to>
      <xdr:col>1</xdr:col>
      <xdr:colOff>809625</xdr:colOff>
      <xdr:row>87</xdr:row>
      <xdr:rowOff>76200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5557E16-EA60-4C76-A786-1E2BCA2EB2C9}"/>
            </a:ext>
          </a:extLst>
        </xdr:cNvPr>
        <xdr:cNvSpPr txBox="1"/>
      </xdr:nvSpPr>
      <xdr:spPr>
        <a:xfrm>
          <a:off x="1400175" y="161734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83</xdr:row>
      <xdr:rowOff>57150</xdr:rowOff>
    </xdr:from>
    <xdr:to>
      <xdr:col>3</xdr:col>
      <xdr:colOff>130175</xdr:colOff>
      <xdr:row>85</xdr:row>
      <xdr:rowOff>25400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375176C9-0C01-4E51-8A29-C2D0500C0D18}"/>
            </a:ext>
          </a:extLst>
        </xdr:cNvPr>
        <xdr:cNvSpPr txBox="1"/>
      </xdr:nvSpPr>
      <xdr:spPr>
        <a:xfrm>
          <a:off x="2397125" y="15754350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7AC85999-33D2-4D3A-80F1-D420EB4367AD}"/>
            </a:ext>
          </a:extLst>
        </xdr:cNvPr>
        <xdr:cNvSpPr/>
      </xdr:nvSpPr>
      <xdr:spPr>
        <a:xfrm>
          <a:off x="1748790" y="11317605"/>
          <a:ext cx="1666875" cy="15316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17" name="Rechtwinkliges Dreieck 16">
          <a:extLst>
            <a:ext uri="{FF2B5EF4-FFF2-40B4-BE49-F238E27FC236}">
              <a16:creationId xmlns:a16="http://schemas.microsoft.com/office/drawing/2014/main" id="{96C32779-D758-41BB-9256-878789F49799}"/>
            </a:ext>
          </a:extLst>
        </xdr:cNvPr>
        <xdr:cNvSpPr/>
      </xdr:nvSpPr>
      <xdr:spPr>
        <a:xfrm rot="10800000">
          <a:off x="954404" y="11317605"/>
          <a:ext cx="445770" cy="14478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18" name="Rechtwinkliges Dreieck 17">
          <a:extLst>
            <a:ext uri="{FF2B5EF4-FFF2-40B4-BE49-F238E27FC236}">
              <a16:creationId xmlns:a16="http://schemas.microsoft.com/office/drawing/2014/main" id="{010D1334-D93E-4A70-B30E-6C01FDB16FB0}"/>
            </a:ext>
          </a:extLst>
        </xdr:cNvPr>
        <xdr:cNvSpPr/>
      </xdr:nvSpPr>
      <xdr:spPr>
        <a:xfrm rot="10800000" flipH="1">
          <a:off x="3794759" y="11321415"/>
          <a:ext cx="461010" cy="14478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EF20323D-3EE7-4841-A79D-280FAD193851}"/>
            </a:ext>
          </a:extLst>
        </xdr:cNvPr>
        <xdr:cNvSpPr/>
      </xdr:nvSpPr>
      <xdr:spPr>
        <a:xfrm>
          <a:off x="1748790" y="10460355"/>
          <a:ext cx="1666875" cy="45720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BC03F1FE-B80E-41F9-929A-40600F722C89}"/>
            </a:ext>
          </a:extLst>
        </xdr:cNvPr>
        <xdr:cNvSpPr txBox="1"/>
      </xdr:nvSpPr>
      <xdr:spPr>
        <a:xfrm>
          <a:off x="1438275" y="11763375"/>
          <a:ext cx="24384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6511C4D0-6996-40FA-B580-BDD9417F50A5}"/>
            </a:ext>
          </a:extLst>
        </xdr:cNvPr>
        <xdr:cNvSpPr txBox="1"/>
      </xdr:nvSpPr>
      <xdr:spPr>
        <a:xfrm>
          <a:off x="2446020" y="11359515"/>
          <a:ext cx="280035" cy="31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D3C0A744-7B6E-4F42-AD74-CBFDADBB9CB8}"/>
            </a:ext>
          </a:extLst>
        </xdr:cNvPr>
        <xdr:cNvSpPr txBox="1"/>
      </xdr:nvSpPr>
      <xdr:spPr>
        <a:xfrm>
          <a:off x="3482340" y="10525125"/>
          <a:ext cx="25146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5B8922A2-1EAC-4508-AB32-36815E7593F0}"/>
            </a:ext>
          </a:extLst>
        </xdr:cNvPr>
        <xdr:cNvSpPr txBox="1"/>
      </xdr:nvSpPr>
      <xdr:spPr>
        <a:xfrm>
          <a:off x="1019175" y="11355706"/>
          <a:ext cx="35814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17F52F62-AEC6-42EC-BF2A-498A502ECDAD}"/>
            </a:ext>
          </a:extLst>
        </xdr:cNvPr>
        <xdr:cNvSpPr txBox="1"/>
      </xdr:nvSpPr>
      <xdr:spPr>
        <a:xfrm>
          <a:off x="3810000" y="11359516"/>
          <a:ext cx="358140" cy="259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917DBB69-1F64-4CAA-9AC7-631DA928A82C}"/>
            </a:ext>
          </a:extLst>
        </xdr:cNvPr>
        <xdr:cNvSpPr txBox="1"/>
      </xdr:nvSpPr>
      <xdr:spPr>
        <a:xfrm>
          <a:off x="2392680" y="10540366"/>
          <a:ext cx="386715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45A3AAD2-5696-49B6-BD08-44BABBD1BC9B}"/>
            </a:ext>
          </a:extLst>
        </xdr:cNvPr>
        <xdr:cNvSpPr txBox="1"/>
      </xdr:nvSpPr>
      <xdr:spPr>
        <a:xfrm>
          <a:off x="1034415" y="10978515"/>
          <a:ext cx="25146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83</xdr:row>
      <xdr:rowOff>28575</xdr:rowOff>
    </xdr:from>
    <xdr:to>
      <xdr:col>3</xdr:col>
      <xdr:colOff>809625</xdr:colOff>
      <xdr:row>92</xdr:row>
      <xdr:rowOff>19050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DBD2A0CB-67B5-4FC0-801D-626FD794FE93}"/>
            </a:ext>
          </a:extLst>
        </xdr:cNvPr>
        <xdr:cNvSpPr/>
      </xdr:nvSpPr>
      <xdr:spPr>
        <a:xfrm>
          <a:off x="1744980" y="15276195"/>
          <a:ext cx="1666875" cy="153162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85</xdr:row>
      <xdr:rowOff>114300</xdr:rowOff>
    </xdr:from>
    <xdr:to>
      <xdr:col>1</xdr:col>
      <xdr:colOff>809625</xdr:colOff>
      <xdr:row>87</xdr:row>
      <xdr:rowOff>76200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69F40680-FA18-411D-8F01-EC08A207F7A3}"/>
            </a:ext>
          </a:extLst>
        </xdr:cNvPr>
        <xdr:cNvSpPr txBox="1"/>
      </xdr:nvSpPr>
      <xdr:spPr>
        <a:xfrm>
          <a:off x="1426845" y="15706725"/>
          <a:ext cx="25146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83</xdr:row>
      <xdr:rowOff>57150</xdr:rowOff>
    </xdr:from>
    <xdr:to>
      <xdr:col>3</xdr:col>
      <xdr:colOff>130175</xdr:colOff>
      <xdr:row>85</xdr:row>
      <xdr:rowOff>25400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E432F08F-0B65-4A46-85A5-33FC8C1F8770}"/>
            </a:ext>
          </a:extLst>
        </xdr:cNvPr>
        <xdr:cNvSpPr txBox="1"/>
      </xdr:nvSpPr>
      <xdr:spPr>
        <a:xfrm>
          <a:off x="2454275" y="15302865"/>
          <a:ext cx="280035" cy="31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CBB3-B042-4A10-8665-B87377CEE322}">
  <sheetPr>
    <pageSetUpPr fitToPage="1"/>
  </sheetPr>
  <dimension ref="A1:J102"/>
  <sheetViews>
    <sheetView tabSelected="1" view="pageLayout" zoomScaleNormal="112" workbookViewId="0">
      <selection activeCell="H4" sqref="H4"/>
    </sheetView>
  </sheetViews>
  <sheetFormatPr baseColWidth="10" defaultRowHeight="13.8" x14ac:dyDescent="0.25"/>
  <cols>
    <col min="6" max="6" width="7.69921875" customWidth="1"/>
    <col min="7" max="10" width="12.09765625" customWidth="1"/>
  </cols>
  <sheetData>
    <row r="1" spans="1:10" ht="20.399999999999999" x14ac:dyDescent="0.35">
      <c r="A1" s="4" t="s">
        <v>0</v>
      </c>
    </row>
    <row r="2" spans="1:10" x14ac:dyDescent="0.25">
      <c r="A2" t="s">
        <v>1</v>
      </c>
    </row>
    <row r="4" spans="1:10" x14ac:dyDescent="0.25">
      <c r="A4" t="s">
        <v>43</v>
      </c>
      <c r="B4" s="7"/>
      <c r="C4" s="7"/>
      <c r="D4" s="7"/>
      <c r="E4" s="7"/>
      <c r="F4" s="7"/>
      <c r="G4" s="6"/>
      <c r="H4" s="3" t="s">
        <v>60</v>
      </c>
      <c r="I4" s="6"/>
    </row>
    <row r="6" spans="1:10" x14ac:dyDescent="0.25">
      <c r="A6" t="s">
        <v>9</v>
      </c>
      <c r="D6" s="19">
        <v>3.9</v>
      </c>
      <c r="E6" t="s">
        <v>18</v>
      </c>
      <c r="G6" t="s">
        <v>12</v>
      </c>
      <c r="I6" s="18">
        <f>D6*D7</f>
        <v>25.74</v>
      </c>
      <c r="J6" t="s">
        <v>19</v>
      </c>
    </row>
    <row r="7" spans="1:10" x14ac:dyDescent="0.25">
      <c r="A7" t="s">
        <v>10</v>
      </c>
      <c r="D7" s="19">
        <v>6.6</v>
      </c>
      <c r="E7" t="s">
        <v>18</v>
      </c>
      <c r="G7" t="s">
        <v>13</v>
      </c>
      <c r="I7" s="18">
        <f>I6*D8</f>
        <v>68.210999999999999</v>
      </c>
      <c r="J7" t="s">
        <v>20</v>
      </c>
    </row>
    <row r="8" spans="1:10" ht="27.75" customHeight="1" x14ac:dyDescent="0.25">
      <c r="A8" t="s">
        <v>11</v>
      </c>
      <c r="D8" s="19">
        <v>2.65</v>
      </c>
      <c r="E8" t="s">
        <v>18</v>
      </c>
      <c r="G8" s="38" t="s">
        <v>69</v>
      </c>
      <c r="H8" s="38"/>
      <c r="I8" s="18">
        <f>I7*3</f>
        <v>204.63299999999998</v>
      </c>
      <c r="J8" t="s">
        <v>20</v>
      </c>
    </row>
    <row r="9" spans="1:10" ht="27.75" customHeight="1" x14ac:dyDescent="0.25">
      <c r="A9" t="s">
        <v>21</v>
      </c>
      <c r="D9" s="19">
        <v>3</v>
      </c>
      <c r="E9" t="s">
        <v>66</v>
      </c>
      <c r="G9" s="38" t="s">
        <v>70</v>
      </c>
      <c r="H9" s="38"/>
      <c r="I9" s="18">
        <f>I7*5</f>
        <v>341.05500000000001</v>
      </c>
      <c r="J9" t="s">
        <v>20</v>
      </c>
    </row>
    <row r="11" spans="1:10" s="1" customFormat="1" ht="28.5" customHeight="1" x14ac:dyDescent="0.25">
      <c r="A11" s="15" t="s">
        <v>2</v>
      </c>
      <c r="B11" s="39" t="s">
        <v>3</v>
      </c>
      <c r="C11" s="40"/>
      <c r="D11" s="40"/>
      <c r="E11" s="14"/>
      <c r="G11" s="39" t="s">
        <v>61</v>
      </c>
      <c r="H11" s="40"/>
      <c r="I11" s="40"/>
      <c r="J11" s="41"/>
    </row>
    <row r="12" spans="1:10" x14ac:dyDescent="0.25">
      <c r="A12" s="16"/>
      <c r="B12" s="9"/>
      <c r="C12" s="6"/>
      <c r="D12" s="6"/>
      <c r="E12" s="12"/>
      <c r="G12" s="32" t="s">
        <v>4</v>
      </c>
      <c r="H12" s="33"/>
      <c r="I12" s="32" t="s">
        <v>5</v>
      </c>
      <c r="J12" s="42"/>
    </row>
    <row r="13" spans="1:10" x14ac:dyDescent="0.25">
      <c r="A13" s="16"/>
      <c r="B13" s="9"/>
      <c r="C13" s="6"/>
      <c r="D13" s="6"/>
      <c r="E13" s="12"/>
      <c r="G13" s="32" t="s">
        <v>62</v>
      </c>
      <c r="H13" s="33"/>
      <c r="I13" s="32" t="s">
        <v>64</v>
      </c>
      <c r="J13" s="42"/>
    </row>
    <row r="14" spans="1:10" x14ac:dyDescent="0.25">
      <c r="A14" s="16"/>
      <c r="B14" s="9"/>
      <c r="C14" s="6"/>
      <c r="D14" s="6"/>
      <c r="E14" s="12"/>
      <c r="G14" s="9"/>
      <c r="H14" s="6"/>
      <c r="I14" s="10"/>
      <c r="J14" s="13"/>
    </row>
    <row r="15" spans="1:10" x14ac:dyDescent="0.25">
      <c r="A15" s="21" t="s">
        <v>6</v>
      </c>
      <c r="B15" s="24" t="s">
        <v>8</v>
      </c>
      <c r="C15" s="25"/>
      <c r="D15" s="25"/>
      <c r="E15" s="11"/>
      <c r="G15" s="26">
        <v>0.35</v>
      </c>
      <c r="H15" s="27"/>
      <c r="I15" s="26">
        <v>1.05</v>
      </c>
      <c r="J15" s="27"/>
    </row>
    <row r="16" spans="1:10" x14ac:dyDescent="0.25">
      <c r="A16" s="22"/>
      <c r="B16" s="32" t="s">
        <v>25</v>
      </c>
      <c r="C16" s="33"/>
      <c r="D16" s="33"/>
      <c r="E16" s="12"/>
      <c r="G16" s="28"/>
      <c r="H16" s="29"/>
      <c r="I16" s="28"/>
      <c r="J16" s="29"/>
    </row>
    <row r="17" spans="1:10" ht="28.5" customHeight="1" x14ac:dyDescent="0.25">
      <c r="A17" s="23"/>
      <c r="B17" s="34" t="s">
        <v>14</v>
      </c>
      <c r="C17" s="35"/>
      <c r="D17" s="35"/>
      <c r="E17" s="13"/>
      <c r="G17" s="30"/>
      <c r="H17" s="31"/>
      <c r="I17" s="30"/>
      <c r="J17" s="31"/>
    </row>
    <row r="18" spans="1:10" x14ac:dyDescent="0.25">
      <c r="A18" s="21" t="s">
        <v>7</v>
      </c>
      <c r="B18" s="24" t="s">
        <v>15</v>
      </c>
      <c r="C18" s="25"/>
      <c r="D18" s="25"/>
      <c r="E18" s="11"/>
      <c r="G18" s="26">
        <v>0.2</v>
      </c>
      <c r="H18" s="27"/>
      <c r="I18" s="26">
        <v>0.6</v>
      </c>
      <c r="J18" s="27"/>
    </row>
    <row r="19" spans="1:10" x14ac:dyDescent="0.25">
      <c r="A19" s="22"/>
      <c r="B19" s="32" t="s">
        <v>26</v>
      </c>
      <c r="C19" s="33"/>
      <c r="D19" s="33"/>
      <c r="E19" s="12"/>
      <c r="G19" s="28"/>
      <c r="H19" s="29"/>
      <c r="I19" s="28"/>
      <c r="J19" s="29"/>
    </row>
    <row r="20" spans="1:10" ht="28.5" customHeight="1" x14ac:dyDescent="0.25">
      <c r="A20" s="23"/>
      <c r="B20" s="34" t="s">
        <v>16</v>
      </c>
      <c r="C20" s="35"/>
      <c r="D20" s="35"/>
      <c r="E20" s="13"/>
      <c r="G20" s="30"/>
      <c r="H20" s="31"/>
      <c r="I20" s="30"/>
      <c r="J20" s="31"/>
    </row>
    <row r="22" spans="1:10" x14ac:dyDescent="0.25">
      <c r="A22" s="20" t="s">
        <v>17</v>
      </c>
    </row>
    <row r="24" spans="1:10" x14ac:dyDescent="0.25">
      <c r="A24" s="8" t="s">
        <v>31</v>
      </c>
      <c r="B24" s="36" t="s">
        <v>22</v>
      </c>
      <c r="C24" s="36"/>
      <c r="D24" s="36"/>
      <c r="E24" s="5"/>
      <c r="F24" s="5"/>
      <c r="G24" s="5"/>
      <c r="H24" s="5"/>
      <c r="I24" s="5"/>
      <c r="J24" s="11"/>
    </row>
    <row r="25" spans="1:10" x14ac:dyDescent="0.25">
      <c r="A25" s="9"/>
      <c r="B25" s="37" t="s">
        <v>23</v>
      </c>
      <c r="C25" s="37"/>
      <c r="D25" s="37"/>
      <c r="E25" s="6"/>
      <c r="F25" s="6"/>
      <c r="G25" s="18">
        <f>2.5*D8</f>
        <v>6.625</v>
      </c>
      <c r="H25" s="6" t="s">
        <v>18</v>
      </c>
      <c r="I25" s="6"/>
      <c r="J25" s="12"/>
    </row>
    <row r="26" spans="1:10" x14ac:dyDescent="0.25">
      <c r="A26" s="9"/>
      <c r="B26" s="6" t="s">
        <v>24</v>
      </c>
      <c r="C26" s="6"/>
      <c r="D26" s="6"/>
      <c r="E26" s="6"/>
      <c r="F26" s="6"/>
      <c r="G26" s="18">
        <f>D6</f>
        <v>3.9</v>
      </c>
      <c r="H26" s="6" t="s">
        <v>18</v>
      </c>
      <c r="I26" s="6"/>
      <c r="J26" s="12"/>
    </row>
    <row r="27" spans="1:10" x14ac:dyDescent="0.25">
      <c r="A27" s="9"/>
      <c r="B27" s="6"/>
      <c r="C27" s="6"/>
      <c r="D27" s="6"/>
      <c r="E27" s="6"/>
      <c r="F27" s="6"/>
      <c r="G27" s="6" t="str">
        <f>IF(G25&gt;D6,"OK","Lüftung nicht möglich")</f>
        <v>OK</v>
      </c>
      <c r="H27" s="6"/>
      <c r="I27" s="6"/>
      <c r="J27" s="12"/>
    </row>
    <row r="28" spans="1:10" x14ac:dyDescent="0.25">
      <c r="A28" s="9"/>
      <c r="B28" s="6"/>
      <c r="C28" s="6"/>
      <c r="D28" s="6"/>
      <c r="E28" s="6"/>
      <c r="F28" s="6"/>
      <c r="G28" s="6"/>
      <c r="H28" s="6"/>
      <c r="I28" s="6"/>
      <c r="J28" s="12"/>
    </row>
    <row r="29" spans="1:10" x14ac:dyDescent="0.25">
      <c r="A29" s="9" t="s">
        <v>32</v>
      </c>
      <c r="B29" s="17" t="s">
        <v>67</v>
      </c>
      <c r="C29" s="6"/>
      <c r="D29" s="6"/>
      <c r="E29" s="6"/>
      <c r="F29" s="6"/>
      <c r="G29" s="6"/>
      <c r="H29" s="6"/>
      <c r="I29" s="6"/>
      <c r="J29" s="12"/>
    </row>
    <row r="30" spans="1:10" x14ac:dyDescent="0.25">
      <c r="A30" s="9"/>
      <c r="B30" s="6" t="s">
        <v>28</v>
      </c>
      <c r="C30" s="6"/>
      <c r="D30" s="6"/>
      <c r="E30" s="6"/>
      <c r="F30" s="6"/>
      <c r="G30" s="18">
        <f>D9*G15</f>
        <v>1.0499999999999998</v>
      </c>
      <c r="H30" s="6" t="s">
        <v>19</v>
      </c>
      <c r="I30" s="6"/>
      <c r="J30" s="12"/>
    </row>
    <row r="31" spans="1:10" x14ac:dyDescent="0.25">
      <c r="A31" s="9"/>
      <c r="B31" s="6" t="s">
        <v>35</v>
      </c>
      <c r="C31" s="6"/>
      <c r="D31" s="6"/>
      <c r="E31" s="6"/>
      <c r="F31" s="6"/>
      <c r="G31" s="18">
        <f>G80</f>
        <v>1.3068</v>
      </c>
      <c r="H31" s="6" t="s">
        <v>19</v>
      </c>
      <c r="I31" s="6" t="s">
        <v>29</v>
      </c>
      <c r="J31" s="12"/>
    </row>
    <row r="32" spans="1:10" x14ac:dyDescent="0.25">
      <c r="A32" s="9"/>
      <c r="B32" s="6"/>
      <c r="C32" s="6"/>
      <c r="D32" s="6"/>
      <c r="E32" s="6"/>
      <c r="F32" s="6"/>
      <c r="G32" s="6" t="str">
        <f>IF(G30&lt;G31, "OK","Lüftung reicht nicht")</f>
        <v>OK</v>
      </c>
      <c r="H32" s="6"/>
      <c r="I32" s="6"/>
      <c r="J32" s="12"/>
    </row>
    <row r="33" spans="1:10" x14ac:dyDescent="0.25">
      <c r="A33" s="9"/>
      <c r="B33" s="6"/>
      <c r="C33" s="6"/>
      <c r="D33" s="6"/>
      <c r="E33" s="6"/>
      <c r="F33" s="6"/>
      <c r="G33" s="6"/>
      <c r="H33" s="6"/>
      <c r="I33" s="6"/>
      <c r="J33" s="12"/>
    </row>
    <row r="34" spans="1:10" x14ac:dyDescent="0.25">
      <c r="A34" s="9" t="s">
        <v>33</v>
      </c>
      <c r="B34" s="17" t="s">
        <v>68</v>
      </c>
      <c r="C34" s="6"/>
      <c r="D34" s="6"/>
      <c r="E34" s="6"/>
      <c r="F34" s="6"/>
      <c r="G34" s="6"/>
      <c r="H34" s="6"/>
      <c r="I34" s="6"/>
      <c r="J34" s="12"/>
    </row>
    <row r="35" spans="1:10" x14ac:dyDescent="0.25">
      <c r="A35" s="9"/>
      <c r="B35" s="6" t="s">
        <v>34</v>
      </c>
      <c r="C35" s="6"/>
      <c r="D35" s="6"/>
      <c r="E35" s="6"/>
      <c r="F35" s="6"/>
      <c r="G35" s="18">
        <f>I15/10*I6</f>
        <v>2.7027000000000001</v>
      </c>
      <c r="H35" s="6" t="s">
        <v>19</v>
      </c>
      <c r="I35" s="6"/>
      <c r="J35" s="12"/>
    </row>
    <row r="36" spans="1:10" x14ac:dyDescent="0.25">
      <c r="A36" s="9"/>
      <c r="B36" s="6" t="s">
        <v>36</v>
      </c>
      <c r="C36" s="6"/>
      <c r="D36" s="6"/>
      <c r="E36" s="6"/>
      <c r="F36" s="6"/>
      <c r="G36" s="18">
        <f>G102</f>
        <v>4.75</v>
      </c>
      <c r="H36" s="6" t="s">
        <v>19</v>
      </c>
      <c r="I36" s="6" t="s">
        <v>29</v>
      </c>
      <c r="J36" s="12"/>
    </row>
    <row r="37" spans="1:10" x14ac:dyDescent="0.25">
      <c r="A37" s="10"/>
      <c r="B37" s="7"/>
      <c r="C37" s="7"/>
      <c r="D37" s="7"/>
      <c r="E37" s="7"/>
      <c r="F37" s="7"/>
      <c r="G37" s="7" t="str">
        <f>IF(G35&lt;G36, "OK","Lüftung reicht nicht")</f>
        <v>OK</v>
      </c>
      <c r="H37" s="7"/>
      <c r="I37" s="7"/>
      <c r="J37" s="13"/>
    </row>
    <row r="39" spans="1:10" x14ac:dyDescent="0.25">
      <c r="A39" s="8" t="s">
        <v>37</v>
      </c>
      <c r="B39" s="36" t="s">
        <v>22</v>
      </c>
      <c r="C39" s="36"/>
      <c r="D39" s="36"/>
      <c r="E39" s="5"/>
      <c r="F39" s="5"/>
      <c r="G39" s="5"/>
      <c r="H39" s="5"/>
      <c r="I39" s="5"/>
      <c r="J39" s="11"/>
    </row>
    <row r="40" spans="1:10" x14ac:dyDescent="0.25">
      <c r="A40" s="9"/>
      <c r="B40" s="37" t="s">
        <v>40</v>
      </c>
      <c r="C40" s="37"/>
      <c r="D40" s="37"/>
      <c r="E40" s="6"/>
      <c r="F40" s="6"/>
      <c r="G40" s="18">
        <f>5*D8</f>
        <v>13.25</v>
      </c>
      <c r="H40" s="6" t="s">
        <v>18</v>
      </c>
      <c r="I40" s="6"/>
      <c r="J40" s="12"/>
    </row>
    <row r="41" spans="1:10" x14ac:dyDescent="0.25">
      <c r="A41" s="9"/>
      <c r="B41" s="6" t="s">
        <v>24</v>
      </c>
      <c r="C41" s="6"/>
      <c r="D41" s="6"/>
      <c r="E41" s="6"/>
      <c r="F41" s="6"/>
      <c r="G41" s="18">
        <f>D21</f>
        <v>0</v>
      </c>
      <c r="H41" s="6" t="s">
        <v>18</v>
      </c>
      <c r="I41" s="6"/>
      <c r="J41" s="12"/>
    </row>
    <row r="42" spans="1:10" x14ac:dyDescent="0.25">
      <c r="A42" s="9"/>
      <c r="B42" s="6"/>
      <c r="C42" s="6"/>
      <c r="D42" s="6"/>
      <c r="E42" s="6"/>
      <c r="F42" s="6"/>
      <c r="G42" s="6" t="str">
        <f>IF(G40&gt;D21,"OK","Lüftung nicht möglich")</f>
        <v>OK</v>
      </c>
      <c r="H42" s="6"/>
      <c r="I42" s="6"/>
      <c r="J42" s="12"/>
    </row>
    <row r="43" spans="1:10" x14ac:dyDescent="0.25">
      <c r="A43" s="9"/>
      <c r="B43" s="6"/>
      <c r="C43" s="6"/>
      <c r="D43" s="6"/>
      <c r="E43" s="6"/>
      <c r="F43" s="6"/>
      <c r="G43" s="6"/>
      <c r="H43" s="6"/>
      <c r="I43" s="6"/>
      <c r="J43" s="12"/>
    </row>
    <row r="44" spans="1:10" x14ac:dyDescent="0.25">
      <c r="A44" s="9" t="s">
        <v>38</v>
      </c>
      <c r="B44" s="17" t="s">
        <v>67</v>
      </c>
      <c r="C44" s="6"/>
      <c r="D44" s="6"/>
      <c r="E44" s="6"/>
      <c r="F44" s="6"/>
      <c r="G44" s="6"/>
      <c r="H44" s="6"/>
      <c r="I44" s="6"/>
      <c r="J44" s="12"/>
    </row>
    <row r="45" spans="1:10" x14ac:dyDescent="0.25">
      <c r="A45" s="9"/>
      <c r="B45" s="6" t="s">
        <v>41</v>
      </c>
      <c r="C45" s="6"/>
      <c r="D45" s="6"/>
      <c r="E45" s="6"/>
      <c r="F45" s="6"/>
      <c r="G45" s="18">
        <f>D9*G18</f>
        <v>0.60000000000000009</v>
      </c>
      <c r="H45" s="6" t="s">
        <v>19</v>
      </c>
      <c r="I45" s="6"/>
      <c r="J45" s="12"/>
    </row>
    <row r="46" spans="1:10" x14ac:dyDescent="0.25">
      <c r="A46" s="9"/>
      <c r="B46" s="6" t="s">
        <v>35</v>
      </c>
      <c r="C46" s="6"/>
      <c r="D46" s="6"/>
      <c r="E46" s="6"/>
      <c r="F46" s="6"/>
      <c r="G46" s="18">
        <f>G80</f>
        <v>1.3068</v>
      </c>
      <c r="H46" s="6" t="s">
        <v>19</v>
      </c>
      <c r="I46" s="6" t="s">
        <v>29</v>
      </c>
      <c r="J46" s="12"/>
    </row>
    <row r="47" spans="1:10" x14ac:dyDescent="0.25">
      <c r="A47" s="9"/>
      <c r="B47" s="6"/>
      <c r="C47" s="6"/>
      <c r="D47" s="6"/>
      <c r="E47" s="6"/>
      <c r="F47" s="6"/>
      <c r="G47" s="6" t="str">
        <f>IF(G45&lt;G46, "OK","Lüftung reicht nicht")</f>
        <v>OK</v>
      </c>
      <c r="H47" s="6"/>
      <c r="I47" s="6"/>
      <c r="J47" s="12"/>
    </row>
    <row r="48" spans="1:10" x14ac:dyDescent="0.25">
      <c r="A48" s="9"/>
      <c r="B48" s="6"/>
      <c r="C48" s="6"/>
      <c r="D48" s="6"/>
      <c r="E48" s="6"/>
      <c r="F48" s="6"/>
      <c r="G48" s="6"/>
      <c r="H48" s="6"/>
      <c r="I48" s="6"/>
      <c r="J48" s="12"/>
    </row>
    <row r="49" spans="1:10" x14ac:dyDescent="0.25">
      <c r="A49" s="9" t="s">
        <v>39</v>
      </c>
      <c r="B49" s="17" t="s">
        <v>68</v>
      </c>
      <c r="C49" s="6"/>
      <c r="D49" s="6"/>
      <c r="E49" s="6"/>
      <c r="F49" s="6"/>
      <c r="G49" s="6"/>
      <c r="H49" s="6"/>
      <c r="I49" s="6"/>
      <c r="J49" s="12"/>
    </row>
    <row r="50" spans="1:10" x14ac:dyDescent="0.25">
      <c r="A50" s="9"/>
      <c r="B50" s="6" t="s">
        <v>42</v>
      </c>
      <c r="C50" s="6"/>
      <c r="D50" s="6"/>
      <c r="E50" s="6"/>
      <c r="F50" s="6"/>
      <c r="G50" s="18">
        <f>I18/10*I6</f>
        <v>1.5443999999999998</v>
      </c>
      <c r="H50" s="6" t="s">
        <v>19</v>
      </c>
      <c r="I50" s="6"/>
      <c r="J50" s="12"/>
    </row>
    <row r="51" spans="1:10" x14ac:dyDescent="0.25">
      <c r="A51" s="9"/>
      <c r="B51" s="6" t="s">
        <v>36</v>
      </c>
      <c r="C51" s="6"/>
      <c r="D51" s="6"/>
      <c r="E51" s="6"/>
      <c r="F51" s="6"/>
      <c r="G51" s="18">
        <f>G102</f>
        <v>4.75</v>
      </c>
      <c r="H51" s="6" t="s">
        <v>19</v>
      </c>
      <c r="I51" s="6" t="s">
        <v>29</v>
      </c>
      <c r="J51" s="12"/>
    </row>
    <row r="52" spans="1:10" x14ac:dyDescent="0.25">
      <c r="A52" s="10"/>
      <c r="B52" s="7"/>
      <c r="C52" s="7"/>
      <c r="D52" s="7"/>
      <c r="E52" s="7"/>
      <c r="F52" s="7"/>
      <c r="G52" s="7" t="str">
        <f>IF(G50&lt;G51, "OK","Lüftung reicht nicht")</f>
        <v>OK</v>
      </c>
      <c r="H52" s="7"/>
      <c r="I52" s="7"/>
      <c r="J52" s="13"/>
    </row>
    <row r="54" spans="1:10" x14ac:dyDescent="0.25">
      <c r="A54" s="8" t="s">
        <v>58</v>
      </c>
      <c r="B54" s="5"/>
      <c r="C54" s="5"/>
      <c r="D54" s="5"/>
      <c r="E54" s="5"/>
      <c r="F54" s="5"/>
      <c r="G54" s="11"/>
    </row>
    <row r="55" spans="1:10" x14ac:dyDescent="0.25">
      <c r="A55" s="9"/>
      <c r="B55" s="6"/>
      <c r="C55" s="6"/>
      <c r="D55" s="6"/>
      <c r="E55" s="6"/>
      <c r="F55" s="6"/>
      <c r="G55" s="12"/>
    </row>
    <row r="56" spans="1:10" x14ac:dyDescent="0.25">
      <c r="A56" s="9"/>
      <c r="B56" s="6"/>
      <c r="C56" s="6"/>
      <c r="D56" s="6"/>
      <c r="E56" s="6"/>
      <c r="F56" s="6"/>
      <c r="G56" s="12"/>
    </row>
    <row r="57" spans="1:10" x14ac:dyDescent="0.25">
      <c r="A57" s="9"/>
      <c r="B57" s="6"/>
      <c r="C57" s="6"/>
      <c r="D57" s="6"/>
      <c r="E57" s="6"/>
      <c r="F57" s="6"/>
      <c r="G57" s="12"/>
    </row>
    <row r="58" spans="1:10" x14ac:dyDescent="0.25">
      <c r="A58" s="9"/>
      <c r="B58" s="6"/>
      <c r="C58" s="6"/>
      <c r="D58" s="6"/>
      <c r="E58" s="6"/>
      <c r="F58" s="6"/>
      <c r="G58" s="12"/>
    </row>
    <row r="59" spans="1:10" x14ac:dyDescent="0.25">
      <c r="A59" s="9"/>
      <c r="B59" s="6"/>
      <c r="C59" s="6"/>
      <c r="D59" s="6"/>
      <c r="E59" s="6"/>
      <c r="F59" s="6"/>
      <c r="G59" s="12"/>
    </row>
    <row r="60" spans="1:10" x14ac:dyDescent="0.25">
      <c r="A60" s="9"/>
      <c r="B60" s="6"/>
      <c r="C60" s="6"/>
      <c r="D60" s="6"/>
      <c r="E60" s="6"/>
      <c r="F60" s="6"/>
      <c r="G60" s="12"/>
    </row>
    <row r="61" spans="1:10" x14ac:dyDescent="0.25">
      <c r="A61" s="9"/>
      <c r="B61" s="6"/>
      <c r="C61" s="6"/>
      <c r="D61" s="6"/>
      <c r="E61" s="6"/>
      <c r="F61" s="6"/>
      <c r="G61" s="12"/>
    </row>
    <row r="62" spans="1:10" x14ac:dyDescent="0.25">
      <c r="A62" s="9"/>
      <c r="B62" s="6"/>
      <c r="C62" s="6"/>
      <c r="D62" s="6"/>
      <c r="E62" s="6"/>
      <c r="F62" s="6"/>
      <c r="G62" s="12"/>
    </row>
    <row r="63" spans="1:10" x14ac:dyDescent="0.25">
      <c r="A63" s="9"/>
      <c r="B63" s="6"/>
      <c r="C63" s="6"/>
      <c r="D63" s="6"/>
      <c r="E63" s="6"/>
      <c r="F63" s="6"/>
      <c r="G63" s="12"/>
    </row>
    <row r="64" spans="1:10" x14ac:dyDescent="0.25">
      <c r="A64" s="9"/>
      <c r="B64" s="6"/>
      <c r="C64" s="6"/>
      <c r="D64" s="6"/>
      <c r="E64" s="6"/>
      <c r="F64" s="6"/>
      <c r="G64" s="12"/>
    </row>
    <row r="65" spans="1:7" x14ac:dyDescent="0.25">
      <c r="A65" s="9"/>
      <c r="B65" s="6"/>
      <c r="C65" s="6"/>
      <c r="D65" s="6"/>
      <c r="E65" s="6"/>
      <c r="F65" s="6"/>
      <c r="G65" s="12"/>
    </row>
    <row r="66" spans="1:7" x14ac:dyDescent="0.25">
      <c r="A66" s="9"/>
      <c r="B66" s="6"/>
      <c r="C66" s="6"/>
      <c r="D66" s="6"/>
      <c r="E66" s="6"/>
      <c r="F66" s="6"/>
      <c r="G66" s="12"/>
    </row>
    <row r="67" spans="1:7" x14ac:dyDescent="0.25">
      <c r="A67" s="9"/>
      <c r="B67" s="6"/>
      <c r="C67" s="6"/>
      <c r="D67" s="6"/>
      <c r="E67" s="6"/>
      <c r="F67" s="6"/>
      <c r="G67" s="12"/>
    </row>
    <row r="68" spans="1:7" x14ac:dyDescent="0.25">
      <c r="A68" s="9"/>
      <c r="B68" s="6"/>
      <c r="C68" s="6"/>
      <c r="D68" s="6"/>
      <c r="E68" s="6"/>
      <c r="F68" s="6"/>
      <c r="G68" s="12"/>
    </row>
    <row r="69" spans="1:7" x14ac:dyDescent="0.25">
      <c r="A69" s="9"/>
      <c r="B69" s="6"/>
      <c r="C69" s="6"/>
      <c r="D69" s="6"/>
      <c r="E69" s="6"/>
      <c r="F69" s="6"/>
      <c r="G69" s="12"/>
    </row>
    <row r="70" spans="1:7" x14ac:dyDescent="0.25">
      <c r="A70" s="9"/>
      <c r="B70" s="6"/>
      <c r="C70" s="6"/>
      <c r="D70" s="6"/>
      <c r="E70" s="6"/>
      <c r="F70" s="6"/>
      <c r="G70" s="12"/>
    </row>
    <row r="71" spans="1:7" x14ac:dyDescent="0.25">
      <c r="A71" s="9" t="s">
        <v>44</v>
      </c>
      <c r="B71" s="6"/>
      <c r="C71" s="6"/>
      <c r="D71" s="6"/>
      <c r="E71" s="6"/>
      <c r="F71" s="6"/>
      <c r="G71" s="12"/>
    </row>
    <row r="72" spans="1:7" x14ac:dyDescent="0.25">
      <c r="A72" s="9" t="s">
        <v>45</v>
      </c>
      <c r="B72" s="6"/>
      <c r="C72" s="6"/>
      <c r="D72" s="6"/>
      <c r="E72" s="6"/>
      <c r="F72" s="6"/>
      <c r="G72" s="12"/>
    </row>
    <row r="73" spans="1:7" x14ac:dyDescent="0.25">
      <c r="A73" s="9"/>
      <c r="B73" s="6"/>
      <c r="C73" s="6"/>
      <c r="D73" s="6"/>
      <c r="E73" s="6"/>
      <c r="F73" s="6"/>
      <c r="G73" s="12"/>
    </row>
    <row r="74" spans="1:7" x14ac:dyDescent="0.25">
      <c r="A74" s="9"/>
      <c r="B74" s="6"/>
      <c r="C74" s="2" t="s">
        <v>48</v>
      </c>
      <c r="D74" s="2" t="s">
        <v>49</v>
      </c>
      <c r="E74" s="2" t="s">
        <v>50</v>
      </c>
      <c r="F74" s="2" t="s">
        <v>46</v>
      </c>
      <c r="G74" s="2" t="s">
        <v>47</v>
      </c>
    </row>
    <row r="75" spans="1:7" x14ac:dyDescent="0.25">
      <c r="A75" s="9" t="s">
        <v>53</v>
      </c>
      <c r="B75" s="6"/>
      <c r="C75" s="19">
        <v>1.05</v>
      </c>
      <c r="D75" s="19">
        <v>0.75</v>
      </c>
      <c r="E75" s="19">
        <v>0.11</v>
      </c>
      <c r="F75" s="3">
        <v>4</v>
      </c>
      <c r="G75" s="18">
        <f>(2*C75*E75/2+D75*E75)*F75</f>
        <v>0.79200000000000004</v>
      </c>
    </row>
    <row r="76" spans="1:7" x14ac:dyDescent="0.25">
      <c r="A76" s="9" t="s">
        <v>54</v>
      </c>
      <c r="B76" s="6"/>
      <c r="C76" s="19">
        <v>0.42</v>
      </c>
      <c r="D76" s="19">
        <v>0.75</v>
      </c>
      <c r="E76" s="19">
        <v>0.11</v>
      </c>
      <c r="F76" s="3">
        <v>4</v>
      </c>
      <c r="G76" s="18">
        <f t="shared" ref="G76:G79" si="0">(2*C76*E76/2+D76*E76)*F76</f>
        <v>0.51480000000000004</v>
      </c>
    </row>
    <row r="77" spans="1:7" x14ac:dyDescent="0.25">
      <c r="A77" s="9" t="s">
        <v>55</v>
      </c>
      <c r="B77" s="6"/>
      <c r="C77" s="19"/>
      <c r="D77" s="19"/>
      <c r="E77" s="19"/>
      <c r="F77" s="3"/>
      <c r="G77" s="18">
        <f t="shared" si="0"/>
        <v>0</v>
      </c>
    </row>
    <row r="78" spans="1:7" x14ac:dyDescent="0.25">
      <c r="A78" s="9" t="s">
        <v>56</v>
      </c>
      <c r="B78" s="6"/>
      <c r="C78" s="19"/>
      <c r="D78" s="19"/>
      <c r="E78" s="19"/>
      <c r="F78" s="3"/>
      <c r="G78" s="18">
        <f t="shared" si="0"/>
        <v>0</v>
      </c>
    </row>
    <row r="79" spans="1:7" x14ac:dyDescent="0.25">
      <c r="A79" s="9" t="s">
        <v>57</v>
      </c>
      <c r="B79" s="6"/>
      <c r="C79" s="19"/>
      <c r="D79" s="19"/>
      <c r="E79" s="19"/>
      <c r="F79" s="3"/>
      <c r="G79" s="18">
        <f t="shared" si="0"/>
        <v>0</v>
      </c>
    </row>
    <row r="80" spans="1:7" x14ac:dyDescent="0.25">
      <c r="A80" s="10" t="s">
        <v>51</v>
      </c>
      <c r="B80" s="7"/>
      <c r="C80" s="7"/>
      <c r="D80" s="7"/>
      <c r="E80" s="7"/>
      <c r="F80" s="7"/>
      <c r="G80" s="18">
        <f>SUM(G75:G79)</f>
        <v>1.3068</v>
      </c>
    </row>
    <row r="82" spans="1:7" x14ac:dyDescent="0.25">
      <c r="A82" s="8" t="s">
        <v>59</v>
      </c>
      <c r="B82" s="5"/>
      <c r="C82" s="5"/>
      <c r="D82" s="5"/>
      <c r="E82" s="5"/>
      <c r="F82" s="5"/>
      <c r="G82" s="11"/>
    </row>
    <row r="83" spans="1:7" x14ac:dyDescent="0.25">
      <c r="A83" s="9"/>
      <c r="B83" s="6"/>
      <c r="C83" s="6"/>
      <c r="D83" s="6"/>
      <c r="E83" s="6"/>
      <c r="F83" s="6"/>
      <c r="G83" s="12"/>
    </row>
    <row r="84" spans="1:7" x14ac:dyDescent="0.25">
      <c r="A84" s="9"/>
      <c r="B84" s="6"/>
      <c r="C84" s="6"/>
      <c r="D84" s="6"/>
      <c r="E84" s="6"/>
      <c r="F84" s="6"/>
      <c r="G84" s="12"/>
    </row>
    <row r="85" spans="1:7" x14ac:dyDescent="0.25">
      <c r="A85" s="9"/>
      <c r="B85" s="6"/>
      <c r="C85" s="6"/>
      <c r="D85" s="6"/>
      <c r="E85" s="6"/>
      <c r="F85" s="6"/>
      <c r="G85" s="12"/>
    </row>
    <row r="86" spans="1:7" x14ac:dyDescent="0.25">
      <c r="A86" s="9"/>
      <c r="B86" s="6"/>
      <c r="C86" s="6"/>
      <c r="D86" s="6"/>
      <c r="E86" s="6"/>
      <c r="F86" s="6"/>
      <c r="G86" s="12"/>
    </row>
    <row r="87" spans="1:7" x14ac:dyDescent="0.25">
      <c r="A87" s="9"/>
      <c r="B87" s="6"/>
      <c r="C87" s="6"/>
      <c r="D87" s="6"/>
      <c r="E87" s="6"/>
      <c r="F87" s="6"/>
      <c r="G87" s="12"/>
    </row>
    <row r="88" spans="1:7" x14ac:dyDescent="0.25">
      <c r="A88" s="9"/>
      <c r="B88" s="6"/>
      <c r="C88" s="6"/>
      <c r="D88" s="6"/>
      <c r="E88" s="6"/>
      <c r="F88" s="6"/>
      <c r="G88" s="12"/>
    </row>
    <row r="89" spans="1:7" x14ac:dyDescent="0.25">
      <c r="A89" s="9"/>
      <c r="B89" s="6"/>
      <c r="C89" s="6"/>
      <c r="D89" s="6"/>
      <c r="E89" s="6"/>
      <c r="F89" s="6"/>
      <c r="G89" s="12"/>
    </row>
    <row r="90" spans="1:7" x14ac:dyDescent="0.25">
      <c r="A90" s="9"/>
      <c r="B90" s="6"/>
      <c r="C90" s="6"/>
      <c r="D90" s="6"/>
      <c r="E90" s="6"/>
      <c r="F90" s="6"/>
      <c r="G90" s="12"/>
    </row>
    <row r="91" spans="1:7" x14ac:dyDescent="0.25">
      <c r="A91" s="9"/>
      <c r="B91" s="6"/>
      <c r="C91" s="6"/>
      <c r="D91" s="6"/>
      <c r="E91" s="6"/>
      <c r="F91" s="6"/>
      <c r="G91" s="12"/>
    </row>
    <row r="92" spans="1:7" x14ac:dyDescent="0.25">
      <c r="A92" s="9"/>
      <c r="B92" s="6"/>
      <c r="C92" s="6"/>
      <c r="D92" s="6"/>
      <c r="E92" s="6"/>
      <c r="F92" s="6"/>
      <c r="G92" s="12"/>
    </row>
    <row r="93" spans="1:7" x14ac:dyDescent="0.25">
      <c r="A93" s="9"/>
      <c r="B93" s="6"/>
      <c r="C93" s="6"/>
      <c r="D93" s="6"/>
      <c r="E93" s="6"/>
      <c r="F93" s="6"/>
      <c r="G93" s="12"/>
    </row>
    <row r="94" spans="1:7" x14ac:dyDescent="0.25">
      <c r="A94" s="9" t="s">
        <v>52</v>
      </c>
      <c r="B94" s="6"/>
      <c r="C94" s="6"/>
      <c r="D94" s="6"/>
      <c r="E94" s="6"/>
      <c r="F94" s="6"/>
      <c r="G94" s="12"/>
    </row>
    <row r="95" spans="1:7" x14ac:dyDescent="0.25">
      <c r="A95" s="9"/>
      <c r="B95" s="6"/>
      <c r="C95" s="6"/>
      <c r="D95" s="6"/>
      <c r="E95" s="6"/>
      <c r="F95" s="6"/>
      <c r="G95" s="12"/>
    </row>
    <row r="96" spans="1:7" x14ac:dyDescent="0.25">
      <c r="A96" s="9"/>
      <c r="B96" s="6"/>
      <c r="C96" s="6" t="s">
        <v>48</v>
      </c>
      <c r="D96" s="6" t="s">
        <v>49</v>
      </c>
      <c r="E96" s="6"/>
      <c r="F96" s="6" t="s">
        <v>46</v>
      </c>
      <c r="G96" s="12" t="s">
        <v>47</v>
      </c>
    </row>
    <row r="97" spans="1:7" x14ac:dyDescent="0.25">
      <c r="A97" s="9" t="s">
        <v>53</v>
      </c>
      <c r="B97" s="6"/>
      <c r="C97" s="19">
        <v>1.05</v>
      </c>
      <c r="D97" s="19">
        <v>0.75</v>
      </c>
      <c r="E97" s="2"/>
      <c r="F97" s="3">
        <v>4</v>
      </c>
      <c r="G97" s="18">
        <f>(C97*D97)*F97</f>
        <v>3.1500000000000004</v>
      </c>
    </row>
    <row r="98" spans="1:7" x14ac:dyDescent="0.25">
      <c r="A98" s="9" t="s">
        <v>54</v>
      </c>
      <c r="B98" s="6"/>
      <c r="C98" s="19">
        <v>2</v>
      </c>
      <c r="D98" s="19">
        <v>0.8</v>
      </c>
      <c r="E98" s="2"/>
      <c r="F98" s="3">
        <v>1</v>
      </c>
      <c r="G98" s="18">
        <f>(C98*D98)*F98</f>
        <v>1.6</v>
      </c>
    </row>
    <row r="99" spans="1:7" x14ac:dyDescent="0.25">
      <c r="A99" s="9" t="s">
        <v>55</v>
      </c>
      <c r="B99" s="6"/>
      <c r="C99" s="19"/>
      <c r="D99" s="19"/>
      <c r="E99" s="2"/>
      <c r="F99" s="3"/>
      <c r="G99" s="18">
        <f>(C99*D99)*F99</f>
        <v>0</v>
      </c>
    </row>
    <row r="100" spans="1:7" x14ac:dyDescent="0.25">
      <c r="A100" s="9" t="s">
        <v>56</v>
      </c>
      <c r="B100" s="6"/>
      <c r="C100" s="19"/>
      <c r="D100" s="19"/>
      <c r="E100" s="2"/>
      <c r="F100" s="3"/>
      <c r="G100" s="18">
        <f>(C100*D100)*F100</f>
        <v>0</v>
      </c>
    </row>
    <row r="101" spans="1:7" x14ac:dyDescent="0.25">
      <c r="A101" s="9" t="s">
        <v>57</v>
      </c>
      <c r="B101" s="6"/>
      <c r="C101" s="19"/>
      <c r="D101" s="19"/>
      <c r="E101" s="2"/>
      <c r="F101" s="3"/>
      <c r="G101" s="18">
        <f>(C101*D101)*F101</f>
        <v>0</v>
      </c>
    </row>
    <row r="102" spans="1:7" x14ac:dyDescent="0.25">
      <c r="A102" s="10" t="s">
        <v>51</v>
      </c>
      <c r="B102" s="7"/>
      <c r="C102" s="7"/>
      <c r="D102" s="7"/>
      <c r="E102" s="7"/>
      <c r="F102" s="7"/>
      <c r="G102" s="18">
        <f>SUM(G97:G101)</f>
        <v>4.75</v>
      </c>
    </row>
  </sheetData>
  <sheetProtection algorithmName="SHA-512" hashValue="YUdwIg4OsciSrlQ8Rx77d2kezwLxMbj+wcBDojsm2jxSqDuFkV3PmMQHPDa3Pud35M3ZhUF/MEZpvj50irEwjg==" saltValue="4Bj5fXCJ74ha9Y95+8JBHw==" spinCount="100000" sheet="1" objects="1" scenarios="1"/>
  <mergeCells count="24">
    <mergeCell ref="B24:D24"/>
    <mergeCell ref="B25:D25"/>
    <mergeCell ref="B39:D39"/>
    <mergeCell ref="B40:D40"/>
    <mergeCell ref="G8:H8"/>
    <mergeCell ref="G9:H9"/>
    <mergeCell ref="B11:D11"/>
    <mergeCell ref="G11:J11"/>
    <mergeCell ref="G12:H12"/>
    <mergeCell ref="I12:J12"/>
    <mergeCell ref="G13:H13"/>
    <mergeCell ref="I13:J13"/>
    <mergeCell ref="A18:A20"/>
    <mergeCell ref="B18:D18"/>
    <mergeCell ref="G18:H20"/>
    <mergeCell ref="I18:J20"/>
    <mergeCell ref="B19:D19"/>
    <mergeCell ref="B20:D20"/>
    <mergeCell ref="A15:A17"/>
    <mergeCell ref="B15:D15"/>
    <mergeCell ref="G15:H17"/>
    <mergeCell ref="I15:J17"/>
    <mergeCell ref="B16:D16"/>
    <mergeCell ref="B17:D17"/>
  </mergeCells>
  <pageMargins left="0.7" right="0.7" top="0.78740157499999996" bottom="0.78740157499999996" header="0.3" footer="0.3"/>
  <pageSetup paperSize="9" scale="71" fitToHeight="0" orientation="portrait" r:id="rId1"/>
  <headerFooter>
    <oddHeader>&amp;REvangelische Fachstelle für 
Arbeits- und Gesundheitsschutz 
08/2021</oddHead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B821-C61F-4DEE-AD76-80F608A76373}">
  <dimension ref="A1:J102"/>
  <sheetViews>
    <sheetView view="pageLayout" zoomScaleNormal="100" zoomScaleSheetLayoutView="110" workbookViewId="0">
      <selection activeCell="C9" sqref="C9"/>
    </sheetView>
  </sheetViews>
  <sheetFormatPr baseColWidth="10" defaultRowHeight="13.8" x14ac:dyDescent="0.25"/>
  <cols>
    <col min="6" max="6" width="7.8984375" customWidth="1"/>
    <col min="7" max="9" width="12.09765625" customWidth="1"/>
    <col min="10" max="10" width="8.3984375" customWidth="1"/>
  </cols>
  <sheetData>
    <row r="1" spans="1:10" ht="20.399999999999999" x14ac:dyDescent="0.35">
      <c r="A1" s="4" t="s">
        <v>0</v>
      </c>
    </row>
    <row r="2" spans="1:10" x14ac:dyDescent="0.25">
      <c r="A2" t="s">
        <v>1</v>
      </c>
    </row>
    <row r="3" spans="1:10" x14ac:dyDescent="0.25">
      <c r="H3" s="3" t="s">
        <v>60</v>
      </c>
      <c r="I3" s="61"/>
      <c r="J3" s="62"/>
    </row>
    <row r="4" spans="1:10" x14ac:dyDescent="0.25">
      <c r="A4" t="s">
        <v>43</v>
      </c>
      <c r="B4" s="7"/>
      <c r="C4" s="7"/>
      <c r="D4" s="7"/>
      <c r="E4" s="7"/>
      <c r="F4" s="7"/>
      <c r="G4" s="6"/>
      <c r="H4" s="60" t="s">
        <v>71</v>
      </c>
      <c r="I4" s="60"/>
      <c r="J4" s="60"/>
    </row>
    <row r="6" spans="1:10" x14ac:dyDescent="0.25">
      <c r="A6" t="s">
        <v>9</v>
      </c>
      <c r="D6" s="19"/>
      <c r="E6" t="s">
        <v>18</v>
      </c>
      <c r="G6" t="s">
        <v>12</v>
      </c>
      <c r="I6" s="18">
        <f>D6*D7</f>
        <v>0</v>
      </c>
      <c r="J6" t="s">
        <v>19</v>
      </c>
    </row>
    <row r="7" spans="1:10" x14ac:dyDescent="0.25">
      <c r="A7" t="s">
        <v>10</v>
      </c>
      <c r="D7" s="19"/>
      <c r="E7" t="s">
        <v>18</v>
      </c>
      <c r="G7" t="s">
        <v>13</v>
      </c>
      <c r="I7" s="18">
        <f>I6*D8</f>
        <v>0</v>
      </c>
      <c r="J7" t="s">
        <v>20</v>
      </c>
    </row>
    <row r="8" spans="1:10" ht="27.75" customHeight="1" x14ac:dyDescent="0.25">
      <c r="A8" t="s">
        <v>11</v>
      </c>
      <c r="D8" s="19"/>
      <c r="E8" t="s">
        <v>18</v>
      </c>
      <c r="G8" s="38" t="s">
        <v>69</v>
      </c>
      <c r="H8" s="38"/>
      <c r="I8" s="18">
        <f>I7*3</f>
        <v>0</v>
      </c>
      <c r="J8" t="s">
        <v>20</v>
      </c>
    </row>
    <row r="9" spans="1:10" ht="27.75" customHeight="1" x14ac:dyDescent="0.25">
      <c r="A9" t="s">
        <v>21</v>
      </c>
      <c r="D9" s="19"/>
      <c r="E9" t="s">
        <v>66</v>
      </c>
      <c r="G9" s="38" t="s">
        <v>70</v>
      </c>
      <c r="H9" s="38"/>
      <c r="I9" s="18">
        <f>I7*5</f>
        <v>0</v>
      </c>
      <c r="J9" t="s">
        <v>20</v>
      </c>
    </row>
    <row r="11" spans="1:10" s="1" customFormat="1" ht="28.5" customHeight="1" x14ac:dyDescent="0.25">
      <c r="A11" s="15" t="s">
        <v>2</v>
      </c>
      <c r="B11" s="39" t="s">
        <v>3</v>
      </c>
      <c r="C11" s="40"/>
      <c r="D11" s="40"/>
      <c r="E11" s="14"/>
      <c r="G11" s="39" t="s">
        <v>61</v>
      </c>
      <c r="H11" s="40"/>
      <c r="I11" s="40"/>
      <c r="J11" s="41"/>
    </row>
    <row r="12" spans="1:10" x14ac:dyDescent="0.25">
      <c r="A12" s="16"/>
      <c r="B12" s="9"/>
      <c r="C12" s="6"/>
      <c r="D12" s="6"/>
      <c r="E12" s="12"/>
      <c r="G12" s="32" t="s">
        <v>4</v>
      </c>
      <c r="H12" s="33"/>
      <c r="I12" s="32" t="s">
        <v>5</v>
      </c>
      <c r="J12" s="42"/>
    </row>
    <row r="13" spans="1:10" x14ac:dyDescent="0.25">
      <c r="A13" s="16"/>
      <c r="B13" s="9"/>
      <c r="C13" s="6"/>
      <c r="D13" s="6"/>
      <c r="E13" s="12"/>
      <c r="G13" s="43" t="s">
        <v>63</v>
      </c>
      <c r="H13" s="33"/>
      <c r="I13" s="43" t="s">
        <v>65</v>
      </c>
      <c r="J13" s="42"/>
    </row>
    <row r="14" spans="1:10" x14ac:dyDescent="0.25">
      <c r="A14" s="16"/>
      <c r="B14" s="9"/>
      <c r="C14" s="6"/>
      <c r="D14" s="6"/>
      <c r="E14" s="12"/>
      <c r="G14" s="9"/>
      <c r="H14" s="6"/>
      <c r="I14" s="10"/>
      <c r="J14" s="13"/>
    </row>
    <row r="15" spans="1:10" x14ac:dyDescent="0.25">
      <c r="A15" s="46" t="s">
        <v>6</v>
      </c>
      <c r="B15" s="24" t="s">
        <v>8</v>
      </c>
      <c r="C15" s="25"/>
      <c r="D15" s="25"/>
      <c r="E15" s="11"/>
      <c r="G15" s="26">
        <v>0.35</v>
      </c>
      <c r="H15" s="27"/>
      <c r="I15" s="26">
        <v>1.05</v>
      </c>
      <c r="J15" s="27"/>
    </row>
    <row r="16" spans="1:10" x14ac:dyDescent="0.25">
      <c r="A16" s="47"/>
      <c r="B16" s="32" t="s">
        <v>25</v>
      </c>
      <c r="C16" s="33"/>
      <c r="D16" s="33"/>
      <c r="E16" s="12"/>
      <c r="G16" s="28"/>
      <c r="H16" s="29"/>
      <c r="I16" s="28"/>
      <c r="J16" s="29"/>
    </row>
    <row r="17" spans="1:10" ht="28.5" customHeight="1" x14ac:dyDescent="0.25">
      <c r="A17" s="48"/>
      <c r="B17" s="34" t="s">
        <v>14</v>
      </c>
      <c r="C17" s="35"/>
      <c r="D17" s="35"/>
      <c r="E17" s="13"/>
      <c r="G17" s="30"/>
      <c r="H17" s="31"/>
      <c r="I17" s="30"/>
      <c r="J17" s="31"/>
    </row>
    <row r="18" spans="1:10" x14ac:dyDescent="0.25">
      <c r="A18" s="52" t="s">
        <v>7</v>
      </c>
      <c r="B18" s="24" t="s">
        <v>15</v>
      </c>
      <c r="C18" s="25"/>
      <c r="D18" s="25"/>
      <c r="E18" s="11"/>
      <c r="G18" s="26">
        <v>0.2</v>
      </c>
      <c r="H18" s="27"/>
      <c r="I18" s="26">
        <v>0.6</v>
      </c>
      <c r="J18" s="27"/>
    </row>
    <row r="19" spans="1:10" x14ac:dyDescent="0.25">
      <c r="A19" s="53"/>
      <c r="B19" s="32" t="s">
        <v>26</v>
      </c>
      <c r="C19" s="33"/>
      <c r="D19" s="33"/>
      <c r="E19" s="12"/>
      <c r="G19" s="28"/>
      <c r="H19" s="29"/>
      <c r="I19" s="28"/>
      <c r="J19" s="29"/>
    </row>
    <row r="20" spans="1:10" ht="28.5" customHeight="1" x14ac:dyDescent="0.25">
      <c r="A20" s="54"/>
      <c r="B20" s="34" t="s">
        <v>16</v>
      </c>
      <c r="C20" s="35"/>
      <c r="D20" s="35"/>
      <c r="E20" s="13"/>
      <c r="G20" s="30"/>
      <c r="H20" s="31"/>
      <c r="I20" s="30"/>
      <c r="J20" s="31"/>
    </row>
    <row r="22" spans="1:10" x14ac:dyDescent="0.25">
      <c r="A22" t="s">
        <v>17</v>
      </c>
    </row>
    <row r="24" spans="1:10" x14ac:dyDescent="0.25">
      <c r="A24" s="49" t="s">
        <v>31</v>
      </c>
      <c r="B24" s="36" t="s">
        <v>22</v>
      </c>
      <c r="C24" s="36"/>
      <c r="D24" s="36"/>
      <c r="E24" s="5"/>
      <c r="F24" s="5"/>
      <c r="G24" s="5"/>
      <c r="H24" s="5"/>
      <c r="I24" s="5"/>
      <c r="J24" s="11"/>
    </row>
    <row r="25" spans="1:10" x14ac:dyDescent="0.25">
      <c r="A25" s="50"/>
      <c r="B25" s="37" t="s">
        <v>23</v>
      </c>
      <c r="C25" s="37"/>
      <c r="D25" s="37"/>
      <c r="E25" s="6"/>
      <c r="F25" s="6"/>
      <c r="G25" s="18">
        <f>2.5*D8</f>
        <v>0</v>
      </c>
      <c r="H25" s="6" t="s">
        <v>18</v>
      </c>
      <c r="I25" s="6"/>
      <c r="J25" s="12"/>
    </row>
    <row r="26" spans="1:10" x14ac:dyDescent="0.25">
      <c r="A26" s="50"/>
      <c r="B26" s="6" t="s">
        <v>24</v>
      </c>
      <c r="C26" s="6"/>
      <c r="D26" s="6"/>
      <c r="E26" s="6"/>
      <c r="F26" s="6"/>
      <c r="G26" s="18">
        <f>D6</f>
        <v>0</v>
      </c>
      <c r="H26" s="6" t="s">
        <v>18</v>
      </c>
      <c r="I26" s="6"/>
      <c r="J26" s="12"/>
    </row>
    <row r="27" spans="1:10" x14ac:dyDescent="0.25">
      <c r="A27" s="50"/>
      <c r="B27" s="6"/>
      <c r="C27" s="6"/>
      <c r="D27" s="6"/>
      <c r="E27" s="6"/>
      <c r="F27" s="6"/>
      <c r="G27" s="44" t="str">
        <f>IF(G25&gt;D6,"OK","Lüftung nicht möglich")</f>
        <v>Lüftung nicht möglich</v>
      </c>
      <c r="H27" s="44"/>
      <c r="I27" s="6"/>
      <c r="J27" s="12"/>
    </row>
    <row r="28" spans="1:10" x14ac:dyDescent="0.25">
      <c r="A28" s="50"/>
      <c r="B28" s="6"/>
      <c r="C28" s="6"/>
      <c r="D28" s="6"/>
      <c r="E28" s="6"/>
      <c r="F28" s="6"/>
      <c r="G28" s="6"/>
      <c r="H28" s="6"/>
      <c r="I28" s="6"/>
      <c r="J28" s="12"/>
    </row>
    <row r="29" spans="1:10" x14ac:dyDescent="0.25">
      <c r="A29" s="50" t="s">
        <v>32</v>
      </c>
      <c r="B29" s="17" t="s">
        <v>27</v>
      </c>
      <c r="C29" s="6"/>
      <c r="D29" s="6"/>
      <c r="E29" s="6"/>
      <c r="F29" s="6"/>
      <c r="G29" s="6"/>
      <c r="H29" s="6"/>
      <c r="I29" s="6"/>
      <c r="J29" s="12"/>
    </row>
    <row r="30" spans="1:10" x14ac:dyDescent="0.25">
      <c r="A30" s="50"/>
      <c r="B30" s="6" t="s">
        <v>28</v>
      </c>
      <c r="C30" s="6"/>
      <c r="D30" s="6"/>
      <c r="E30" s="6"/>
      <c r="F30" s="6"/>
      <c r="G30" s="18">
        <f>D9*G15</f>
        <v>0</v>
      </c>
      <c r="H30" s="6" t="s">
        <v>19</v>
      </c>
      <c r="I30" s="6"/>
      <c r="J30" s="12"/>
    </row>
    <row r="31" spans="1:10" x14ac:dyDescent="0.25">
      <c r="A31" s="50"/>
      <c r="B31" s="6" t="s">
        <v>35</v>
      </c>
      <c r="C31" s="6"/>
      <c r="D31" s="6"/>
      <c r="E31" s="6"/>
      <c r="F31" s="6"/>
      <c r="G31" s="18">
        <f>G80</f>
        <v>0</v>
      </c>
      <c r="H31" s="6" t="s">
        <v>19</v>
      </c>
      <c r="I31" s="6" t="s">
        <v>29</v>
      </c>
      <c r="J31" s="12"/>
    </row>
    <row r="32" spans="1:10" x14ac:dyDescent="0.25">
      <c r="A32" s="50"/>
      <c r="B32" s="6"/>
      <c r="C32" s="6"/>
      <c r="D32" s="6"/>
      <c r="E32" s="6"/>
      <c r="F32" s="6"/>
      <c r="G32" s="44" t="str">
        <f>IF(G30&lt;G31, "OK","Lüftung reicht nicht")</f>
        <v>Lüftung reicht nicht</v>
      </c>
      <c r="H32" s="44"/>
      <c r="I32" s="6"/>
      <c r="J32" s="12"/>
    </row>
    <row r="33" spans="1:10" x14ac:dyDescent="0.25">
      <c r="A33" s="50"/>
      <c r="B33" s="6"/>
      <c r="C33" s="6"/>
      <c r="D33" s="6"/>
      <c r="E33" s="6"/>
      <c r="F33" s="6"/>
      <c r="G33" s="6"/>
      <c r="H33" s="6"/>
      <c r="I33" s="6"/>
      <c r="J33" s="12"/>
    </row>
    <row r="34" spans="1:10" x14ac:dyDescent="0.25">
      <c r="A34" s="50" t="s">
        <v>33</v>
      </c>
      <c r="B34" s="17" t="s">
        <v>30</v>
      </c>
      <c r="C34" s="6"/>
      <c r="D34" s="6"/>
      <c r="E34" s="6"/>
      <c r="F34" s="6"/>
      <c r="G34" s="6"/>
      <c r="H34" s="6"/>
      <c r="I34" s="6"/>
      <c r="J34" s="12"/>
    </row>
    <row r="35" spans="1:10" x14ac:dyDescent="0.25">
      <c r="A35" s="50"/>
      <c r="B35" s="6" t="s">
        <v>34</v>
      </c>
      <c r="C35" s="6"/>
      <c r="D35" s="6"/>
      <c r="E35" s="6"/>
      <c r="F35" s="6"/>
      <c r="G35" s="18">
        <f>I15/10*I6</f>
        <v>0</v>
      </c>
      <c r="H35" s="6" t="s">
        <v>19</v>
      </c>
      <c r="I35" s="6"/>
      <c r="J35" s="12"/>
    </row>
    <row r="36" spans="1:10" x14ac:dyDescent="0.25">
      <c r="A36" s="50"/>
      <c r="B36" s="6" t="s">
        <v>36</v>
      </c>
      <c r="C36" s="6"/>
      <c r="D36" s="6"/>
      <c r="E36" s="6"/>
      <c r="F36" s="6"/>
      <c r="G36" s="18">
        <f>G102</f>
        <v>0</v>
      </c>
      <c r="H36" s="6" t="s">
        <v>19</v>
      </c>
      <c r="I36" s="6" t="s">
        <v>29</v>
      </c>
      <c r="J36" s="12"/>
    </row>
    <row r="37" spans="1:10" x14ac:dyDescent="0.25">
      <c r="A37" s="51"/>
      <c r="B37" s="7"/>
      <c r="C37" s="7"/>
      <c r="D37" s="7"/>
      <c r="E37" s="7"/>
      <c r="F37" s="7"/>
      <c r="G37" s="45" t="str">
        <f>IF(G35&lt;G36, "OK","Lüftung reicht nicht")</f>
        <v>Lüftung reicht nicht</v>
      </c>
      <c r="H37" s="45"/>
      <c r="I37" s="7"/>
      <c r="J37" s="13"/>
    </row>
    <row r="39" spans="1:10" x14ac:dyDescent="0.25">
      <c r="A39" s="55" t="s">
        <v>37</v>
      </c>
      <c r="B39" s="36" t="s">
        <v>22</v>
      </c>
      <c r="C39" s="36"/>
      <c r="D39" s="36"/>
      <c r="E39" s="5"/>
      <c r="F39" s="5"/>
      <c r="G39" s="5"/>
      <c r="H39" s="5"/>
      <c r="I39" s="5"/>
      <c r="J39" s="11"/>
    </row>
    <row r="40" spans="1:10" x14ac:dyDescent="0.25">
      <c r="A40" s="56"/>
      <c r="B40" s="37" t="s">
        <v>40</v>
      </c>
      <c r="C40" s="37"/>
      <c r="D40" s="37"/>
      <c r="E40" s="6"/>
      <c r="F40" s="6"/>
      <c r="G40" s="18">
        <f>5*D8</f>
        <v>0</v>
      </c>
      <c r="H40" s="6" t="s">
        <v>18</v>
      </c>
      <c r="I40" s="6"/>
      <c r="J40" s="12"/>
    </row>
    <row r="41" spans="1:10" x14ac:dyDescent="0.25">
      <c r="A41" s="56"/>
      <c r="B41" s="6" t="s">
        <v>24</v>
      </c>
      <c r="C41" s="6"/>
      <c r="D41" s="6"/>
      <c r="E41" s="6"/>
      <c r="F41" s="6"/>
      <c r="G41" s="18">
        <f>D21</f>
        <v>0</v>
      </c>
      <c r="H41" s="6" t="s">
        <v>18</v>
      </c>
      <c r="I41" s="6"/>
      <c r="J41" s="12"/>
    </row>
    <row r="42" spans="1:10" x14ac:dyDescent="0.25">
      <c r="A42" s="56"/>
      <c r="B42" s="6"/>
      <c r="C42" s="6"/>
      <c r="D42" s="6"/>
      <c r="E42" s="6"/>
      <c r="F42" s="6"/>
      <c r="G42" s="44" t="str">
        <f>IF(G40&gt;D21,"OK","Lüftung nicht möglich")</f>
        <v>Lüftung nicht möglich</v>
      </c>
      <c r="H42" s="44"/>
      <c r="I42" s="6"/>
      <c r="J42" s="12"/>
    </row>
    <row r="43" spans="1:10" x14ac:dyDescent="0.25">
      <c r="A43" s="56"/>
      <c r="B43" s="6"/>
      <c r="C43" s="6"/>
      <c r="D43" s="6"/>
      <c r="E43" s="6"/>
      <c r="F43" s="6"/>
      <c r="G43" s="6"/>
      <c r="H43" s="6"/>
      <c r="I43" s="6"/>
      <c r="J43" s="12"/>
    </row>
    <row r="44" spans="1:10" x14ac:dyDescent="0.25">
      <c r="A44" s="56" t="s">
        <v>38</v>
      </c>
      <c r="B44" s="17" t="s">
        <v>27</v>
      </c>
      <c r="C44" s="6"/>
      <c r="D44" s="6"/>
      <c r="E44" s="6"/>
      <c r="F44" s="6"/>
      <c r="G44" s="6"/>
      <c r="H44" s="6"/>
      <c r="I44" s="6"/>
      <c r="J44" s="12"/>
    </row>
    <row r="45" spans="1:10" x14ac:dyDescent="0.25">
      <c r="A45" s="56"/>
      <c r="B45" s="6" t="s">
        <v>41</v>
      </c>
      <c r="C45" s="6"/>
      <c r="D45" s="6"/>
      <c r="E45" s="6"/>
      <c r="F45" s="6"/>
      <c r="G45" s="18">
        <f>D9*G18</f>
        <v>0</v>
      </c>
      <c r="H45" s="6" t="s">
        <v>19</v>
      </c>
      <c r="I45" s="6"/>
      <c r="J45" s="12"/>
    </row>
    <row r="46" spans="1:10" x14ac:dyDescent="0.25">
      <c r="A46" s="56"/>
      <c r="B46" s="6" t="s">
        <v>35</v>
      </c>
      <c r="C46" s="6"/>
      <c r="D46" s="6"/>
      <c r="E46" s="6"/>
      <c r="F46" s="6"/>
      <c r="G46" s="18">
        <f>G80</f>
        <v>0</v>
      </c>
      <c r="H46" s="6" t="s">
        <v>19</v>
      </c>
      <c r="I46" s="6" t="s">
        <v>29</v>
      </c>
      <c r="J46" s="12"/>
    </row>
    <row r="47" spans="1:10" x14ac:dyDescent="0.25">
      <c r="A47" s="56"/>
      <c r="B47" s="6"/>
      <c r="C47" s="6"/>
      <c r="D47" s="6"/>
      <c r="E47" s="6"/>
      <c r="F47" s="6"/>
      <c r="G47" s="44" t="str">
        <f>IF(G45&lt;G46, "OK","Lüftung reicht nicht")</f>
        <v>Lüftung reicht nicht</v>
      </c>
      <c r="H47" s="44"/>
      <c r="I47" s="6"/>
      <c r="J47" s="12"/>
    </row>
    <row r="48" spans="1:10" x14ac:dyDescent="0.25">
      <c r="A48" s="56"/>
      <c r="B48" s="6"/>
      <c r="C48" s="6"/>
      <c r="D48" s="6"/>
      <c r="E48" s="6"/>
      <c r="F48" s="6"/>
      <c r="G48" s="6"/>
      <c r="H48" s="6"/>
      <c r="I48" s="6"/>
      <c r="J48" s="12"/>
    </row>
    <row r="49" spans="1:10" x14ac:dyDescent="0.25">
      <c r="A49" s="56" t="s">
        <v>39</v>
      </c>
      <c r="B49" s="17" t="s">
        <v>30</v>
      </c>
      <c r="C49" s="6"/>
      <c r="D49" s="6"/>
      <c r="E49" s="6"/>
      <c r="F49" s="6"/>
      <c r="G49" s="6"/>
      <c r="H49" s="6"/>
      <c r="I49" s="6"/>
      <c r="J49" s="12"/>
    </row>
    <row r="50" spans="1:10" x14ac:dyDescent="0.25">
      <c r="A50" s="56"/>
      <c r="B50" s="6" t="s">
        <v>42</v>
      </c>
      <c r="C50" s="6"/>
      <c r="D50" s="6"/>
      <c r="E50" s="6"/>
      <c r="F50" s="6"/>
      <c r="G50" s="18">
        <f>I18/10*I6</f>
        <v>0</v>
      </c>
      <c r="H50" s="6" t="s">
        <v>19</v>
      </c>
      <c r="I50" s="6"/>
      <c r="J50" s="12"/>
    </row>
    <row r="51" spans="1:10" x14ac:dyDescent="0.25">
      <c r="A51" s="56"/>
      <c r="B51" s="6" t="s">
        <v>36</v>
      </c>
      <c r="C51" s="6"/>
      <c r="D51" s="6"/>
      <c r="E51" s="6"/>
      <c r="F51" s="6"/>
      <c r="G51" s="18">
        <f>G102</f>
        <v>0</v>
      </c>
      <c r="H51" s="6" t="s">
        <v>19</v>
      </c>
      <c r="I51" s="6" t="s">
        <v>29</v>
      </c>
      <c r="J51" s="12"/>
    </row>
    <row r="52" spans="1:10" x14ac:dyDescent="0.25">
      <c r="A52" s="57"/>
      <c r="B52" s="7"/>
      <c r="C52" s="7"/>
      <c r="D52" s="7"/>
      <c r="E52" s="7"/>
      <c r="F52" s="7"/>
      <c r="G52" s="45" t="str">
        <f>IF(G50&lt;G51, "OK","Lüftung reicht nicht")</f>
        <v>Lüftung reicht nicht</v>
      </c>
      <c r="H52" s="45"/>
      <c r="I52" s="7"/>
      <c r="J52" s="13"/>
    </row>
    <row r="54" spans="1:10" x14ac:dyDescent="0.25">
      <c r="A54" s="59" t="s">
        <v>58</v>
      </c>
      <c r="B54" s="58"/>
      <c r="C54" s="58"/>
      <c r="D54" s="58"/>
      <c r="E54" s="58"/>
      <c r="F54" s="5"/>
      <c r="G54" s="11"/>
    </row>
    <row r="55" spans="1:10" x14ac:dyDescent="0.25">
      <c r="A55" s="9"/>
      <c r="B55" s="6"/>
      <c r="C55" s="6"/>
      <c r="D55" s="6"/>
      <c r="E55" s="6"/>
      <c r="F55" s="6"/>
      <c r="G55" s="12"/>
    </row>
    <row r="56" spans="1:10" x14ac:dyDescent="0.25">
      <c r="A56" s="9"/>
      <c r="B56" s="6"/>
      <c r="C56" s="6"/>
      <c r="D56" s="6"/>
      <c r="E56" s="6"/>
      <c r="F56" s="6"/>
      <c r="G56" s="12"/>
    </row>
    <row r="57" spans="1:10" x14ac:dyDescent="0.25">
      <c r="A57" s="9"/>
      <c r="B57" s="6"/>
      <c r="C57" s="6"/>
      <c r="D57" s="6"/>
      <c r="E57" s="6"/>
      <c r="F57" s="6"/>
      <c r="G57" s="12"/>
    </row>
    <row r="58" spans="1:10" x14ac:dyDescent="0.25">
      <c r="A58" s="9"/>
      <c r="B58" s="6"/>
      <c r="C58" s="6"/>
      <c r="D58" s="6"/>
      <c r="E58" s="6"/>
      <c r="F58" s="6"/>
      <c r="G58" s="12"/>
    </row>
    <row r="59" spans="1:10" x14ac:dyDescent="0.25">
      <c r="A59" s="9"/>
      <c r="B59" s="6"/>
      <c r="C59" s="6"/>
      <c r="D59" s="6"/>
      <c r="E59" s="6"/>
      <c r="F59" s="6"/>
      <c r="G59" s="12"/>
    </row>
    <row r="60" spans="1:10" x14ac:dyDescent="0.25">
      <c r="A60" s="9"/>
      <c r="B60" s="6"/>
      <c r="C60" s="6"/>
      <c r="D60" s="6"/>
      <c r="E60" s="6"/>
      <c r="F60" s="6"/>
      <c r="G60" s="12"/>
    </row>
    <row r="61" spans="1:10" x14ac:dyDescent="0.25">
      <c r="A61" s="9"/>
      <c r="B61" s="6"/>
      <c r="C61" s="6"/>
      <c r="D61" s="6"/>
      <c r="E61" s="6"/>
      <c r="F61" s="6"/>
      <c r="G61" s="12"/>
    </row>
    <row r="62" spans="1:10" x14ac:dyDescent="0.25">
      <c r="A62" s="9"/>
      <c r="B62" s="6"/>
      <c r="C62" s="6"/>
      <c r="D62" s="6"/>
      <c r="E62" s="6"/>
      <c r="F62" s="6"/>
      <c r="G62" s="12"/>
    </row>
    <row r="63" spans="1:10" x14ac:dyDescent="0.25">
      <c r="A63" s="9"/>
      <c r="B63" s="6"/>
      <c r="C63" s="6"/>
      <c r="D63" s="6"/>
      <c r="E63" s="6"/>
      <c r="F63" s="6"/>
      <c r="G63" s="12"/>
    </row>
    <row r="64" spans="1:10" x14ac:dyDescent="0.25">
      <c r="A64" s="9"/>
      <c r="B64" s="6"/>
      <c r="C64" s="6"/>
      <c r="D64" s="6"/>
      <c r="E64" s="6"/>
      <c r="F64" s="6"/>
      <c r="G64" s="12"/>
    </row>
    <row r="65" spans="1:7" x14ac:dyDescent="0.25">
      <c r="A65" s="9"/>
      <c r="B65" s="6"/>
      <c r="C65" s="6"/>
      <c r="D65" s="6"/>
      <c r="E65" s="6"/>
      <c r="F65" s="6"/>
      <c r="G65" s="12"/>
    </row>
    <row r="66" spans="1:7" x14ac:dyDescent="0.25">
      <c r="A66" s="9"/>
      <c r="B66" s="6"/>
      <c r="C66" s="6"/>
      <c r="D66" s="6"/>
      <c r="E66" s="6"/>
      <c r="F66" s="6"/>
      <c r="G66" s="12"/>
    </row>
    <row r="67" spans="1:7" x14ac:dyDescent="0.25">
      <c r="A67" s="9"/>
      <c r="B67" s="6"/>
      <c r="C67" s="6"/>
      <c r="D67" s="6"/>
      <c r="E67" s="6"/>
      <c r="F67" s="6"/>
      <c r="G67" s="12"/>
    </row>
    <row r="68" spans="1:7" x14ac:dyDescent="0.25">
      <c r="A68" s="9"/>
      <c r="B68" s="6"/>
      <c r="C68" s="6"/>
      <c r="D68" s="6"/>
      <c r="E68" s="6"/>
      <c r="F68" s="6"/>
      <c r="G68" s="12"/>
    </row>
    <row r="69" spans="1:7" x14ac:dyDescent="0.25">
      <c r="A69" s="9"/>
      <c r="B69" s="6"/>
      <c r="C69" s="6"/>
      <c r="D69" s="6"/>
      <c r="E69" s="6"/>
      <c r="F69" s="6"/>
      <c r="G69" s="12"/>
    </row>
    <row r="70" spans="1:7" x14ac:dyDescent="0.25">
      <c r="A70" s="9"/>
      <c r="B70" s="6"/>
      <c r="C70" s="6"/>
      <c r="D70" s="6"/>
      <c r="E70" s="6"/>
      <c r="F70" s="6"/>
      <c r="G70" s="12"/>
    </row>
    <row r="71" spans="1:7" x14ac:dyDescent="0.25">
      <c r="A71" s="9" t="s">
        <v>44</v>
      </c>
      <c r="B71" s="6"/>
      <c r="C71" s="6"/>
      <c r="D71" s="6"/>
      <c r="E71" s="6"/>
      <c r="F71" s="6"/>
      <c r="G71" s="12"/>
    </row>
    <row r="72" spans="1:7" x14ac:dyDescent="0.25">
      <c r="A72" s="9" t="s">
        <v>45</v>
      </c>
      <c r="B72" s="6"/>
      <c r="C72" s="6"/>
      <c r="D72" s="6"/>
      <c r="E72" s="6"/>
      <c r="F72" s="6"/>
      <c r="G72" s="12"/>
    </row>
    <row r="73" spans="1:7" x14ac:dyDescent="0.25">
      <c r="A73" s="9"/>
      <c r="B73" s="6"/>
      <c r="C73" s="6"/>
      <c r="D73" s="6"/>
      <c r="E73" s="6"/>
      <c r="F73" s="6"/>
      <c r="G73" s="12"/>
    </row>
    <row r="74" spans="1:7" x14ac:dyDescent="0.25">
      <c r="A74" s="9"/>
      <c r="B74" s="6"/>
      <c r="C74" s="2" t="s">
        <v>48</v>
      </c>
      <c r="D74" s="2" t="s">
        <v>49</v>
      </c>
      <c r="E74" s="2" t="s">
        <v>50</v>
      </c>
      <c r="F74" s="2" t="s">
        <v>46</v>
      </c>
      <c r="G74" s="2" t="s">
        <v>47</v>
      </c>
    </row>
    <row r="75" spans="1:7" x14ac:dyDescent="0.25">
      <c r="A75" s="9" t="s">
        <v>53</v>
      </c>
      <c r="B75" s="6"/>
      <c r="C75" s="19"/>
      <c r="D75" s="19"/>
      <c r="E75" s="19"/>
      <c r="F75" s="3"/>
      <c r="G75" s="18">
        <f>(2*C75*E75/2+D75*E75)*F75</f>
        <v>0</v>
      </c>
    </row>
    <row r="76" spans="1:7" x14ac:dyDescent="0.25">
      <c r="A76" s="9" t="s">
        <v>54</v>
      </c>
      <c r="B76" s="6"/>
      <c r="C76" s="19"/>
      <c r="D76" s="19"/>
      <c r="E76" s="19"/>
      <c r="F76" s="3"/>
      <c r="G76" s="18">
        <f t="shared" ref="G76:G79" si="0">(2*C76*E76/2+D76*E76)*F76</f>
        <v>0</v>
      </c>
    </row>
    <row r="77" spans="1:7" x14ac:dyDescent="0.25">
      <c r="A77" s="9" t="s">
        <v>55</v>
      </c>
      <c r="B77" s="6"/>
      <c r="C77" s="19"/>
      <c r="D77" s="19"/>
      <c r="E77" s="19"/>
      <c r="F77" s="3"/>
      <c r="G77" s="18">
        <f t="shared" si="0"/>
        <v>0</v>
      </c>
    </row>
    <row r="78" spans="1:7" x14ac:dyDescent="0.25">
      <c r="A78" s="9" t="s">
        <v>56</v>
      </c>
      <c r="B78" s="6"/>
      <c r="C78" s="19"/>
      <c r="D78" s="19"/>
      <c r="E78" s="19"/>
      <c r="F78" s="3"/>
      <c r="G78" s="18">
        <f t="shared" si="0"/>
        <v>0</v>
      </c>
    </row>
    <row r="79" spans="1:7" x14ac:dyDescent="0.25">
      <c r="A79" s="9" t="s">
        <v>57</v>
      </c>
      <c r="B79" s="6"/>
      <c r="C79" s="19"/>
      <c r="D79" s="19"/>
      <c r="E79" s="19"/>
      <c r="F79" s="3"/>
      <c r="G79" s="18">
        <f t="shared" si="0"/>
        <v>0</v>
      </c>
    </row>
    <row r="80" spans="1:7" x14ac:dyDescent="0.25">
      <c r="A80" s="10" t="s">
        <v>51</v>
      </c>
      <c r="B80" s="7"/>
      <c r="C80" s="7"/>
      <c r="D80" s="7"/>
      <c r="E80" s="7"/>
      <c r="F80" s="7"/>
      <c r="G80" s="18">
        <f>SUM(G75:G79)</f>
        <v>0</v>
      </c>
    </row>
    <row r="82" spans="1:7" x14ac:dyDescent="0.25">
      <c r="A82" s="59" t="s">
        <v>59</v>
      </c>
      <c r="B82" s="58"/>
      <c r="C82" s="58"/>
      <c r="D82" s="58"/>
      <c r="E82" s="58"/>
      <c r="F82" s="5"/>
      <c r="G82" s="11"/>
    </row>
    <row r="83" spans="1:7" x14ac:dyDescent="0.25">
      <c r="A83" s="9"/>
      <c r="B83" s="6"/>
      <c r="C83" s="6"/>
      <c r="D83" s="6"/>
      <c r="E83" s="6"/>
      <c r="F83" s="6"/>
      <c r="G83" s="12"/>
    </row>
    <row r="84" spans="1:7" x14ac:dyDescent="0.25">
      <c r="A84" s="9"/>
      <c r="B84" s="6"/>
      <c r="C84" s="6"/>
      <c r="D84" s="6"/>
      <c r="E84" s="6"/>
      <c r="F84" s="6"/>
      <c r="G84" s="12"/>
    </row>
    <row r="85" spans="1:7" x14ac:dyDescent="0.25">
      <c r="A85" s="9"/>
      <c r="B85" s="6"/>
      <c r="C85" s="6"/>
      <c r="D85" s="6"/>
      <c r="E85" s="6"/>
      <c r="F85" s="6"/>
      <c r="G85" s="12"/>
    </row>
    <row r="86" spans="1:7" x14ac:dyDescent="0.25">
      <c r="A86" s="9"/>
      <c r="B86" s="6"/>
      <c r="C86" s="6"/>
      <c r="D86" s="6"/>
      <c r="E86" s="6"/>
      <c r="F86" s="6"/>
      <c r="G86" s="12"/>
    </row>
    <row r="87" spans="1:7" x14ac:dyDescent="0.25">
      <c r="A87" s="9"/>
      <c r="B87" s="6"/>
      <c r="C87" s="6"/>
      <c r="D87" s="6"/>
      <c r="E87" s="6"/>
      <c r="F87" s="6"/>
      <c r="G87" s="12"/>
    </row>
    <row r="88" spans="1:7" x14ac:dyDescent="0.25">
      <c r="A88" s="9"/>
      <c r="B88" s="6"/>
      <c r="C88" s="6"/>
      <c r="D88" s="6"/>
      <c r="E88" s="6"/>
      <c r="F88" s="6"/>
      <c r="G88" s="12"/>
    </row>
    <row r="89" spans="1:7" x14ac:dyDescent="0.25">
      <c r="A89" s="9"/>
      <c r="B89" s="6"/>
      <c r="C89" s="6"/>
      <c r="D89" s="6"/>
      <c r="E89" s="6"/>
      <c r="F89" s="6"/>
      <c r="G89" s="12"/>
    </row>
    <row r="90" spans="1:7" x14ac:dyDescent="0.25">
      <c r="A90" s="9"/>
      <c r="B90" s="6"/>
      <c r="C90" s="6"/>
      <c r="D90" s="6"/>
      <c r="E90" s="6"/>
      <c r="F90" s="6"/>
      <c r="G90" s="12"/>
    </row>
    <row r="91" spans="1:7" x14ac:dyDescent="0.25">
      <c r="A91" s="9"/>
      <c r="B91" s="6"/>
      <c r="C91" s="6"/>
      <c r="D91" s="6"/>
      <c r="E91" s="6"/>
      <c r="F91" s="6"/>
      <c r="G91" s="12"/>
    </row>
    <row r="92" spans="1:7" x14ac:dyDescent="0.25">
      <c r="A92" s="9"/>
      <c r="B92" s="6"/>
      <c r="C92" s="6"/>
      <c r="D92" s="6"/>
      <c r="E92" s="6"/>
      <c r="F92" s="6"/>
      <c r="G92" s="12"/>
    </row>
    <row r="93" spans="1:7" x14ac:dyDescent="0.25">
      <c r="A93" s="9"/>
      <c r="B93" s="6"/>
      <c r="C93" s="6"/>
      <c r="D93" s="6"/>
      <c r="E93" s="6"/>
      <c r="F93" s="6"/>
      <c r="G93" s="12"/>
    </row>
    <row r="94" spans="1:7" x14ac:dyDescent="0.25">
      <c r="A94" s="9" t="s">
        <v>52</v>
      </c>
      <c r="B94" s="6"/>
      <c r="C94" s="6"/>
      <c r="D94" s="6"/>
      <c r="E94" s="6"/>
      <c r="F94" s="6"/>
      <c r="G94" s="12"/>
    </row>
    <row r="95" spans="1:7" x14ac:dyDescent="0.25">
      <c r="A95" s="9"/>
      <c r="B95" s="6"/>
      <c r="C95" s="6"/>
      <c r="D95" s="6"/>
      <c r="E95" s="6"/>
      <c r="F95" s="6"/>
      <c r="G95" s="12"/>
    </row>
    <row r="96" spans="1:7" x14ac:dyDescent="0.25">
      <c r="A96" s="9"/>
      <c r="B96" s="6"/>
      <c r="C96" s="6" t="s">
        <v>48</v>
      </c>
      <c r="D96" s="6" t="s">
        <v>49</v>
      </c>
      <c r="E96" s="6"/>
      <c r="F96" s="6" t="s">
        <v>46</v>
      </c>
      <c r="G96" s="12" t="s">
        <v>47</v>
      </c>
    </row>
    <row r="97" spans="1:7" x14ac:dyDescent="0.25">
      <c r="A97" s="9" t="s">
        <v>53</v>
      </c>
      <c r="B97" s="6"/>
      <c r="C97" s="19"/>
      <c r="D97" s="19"/>
      <c r="E97" s="2"/>
      <c r="F97" s="3"/>
      <c r="G97" s="18">
        <f>(C97*D97)*F97</f>
        <v>0</v>
      </c>
    </row>
    <row r="98" spans="1:7" x14ac:dyDescent="0.25">
      <c r="A98" s="9" t="s">
        <v>54</v>
      </c>
      <c r="B98" s="6"/>
      <c r="C98" s="19"/>
      <c r="D98" s="19"/>
      <c r="E98" s="2"/>
      <c r="F98" s="3"/>
      <c r="G98" s="18">
        <f>(C98*D98)*F98</f>
        <v>0</v>
      </c>
    </row>
    <row r="99" spans="1:7" x14ac:dyDescent="0.25">
      <c r="A99" s="9" t="s">
        <v>55</v>
      </c>
      <c r="B99" s="6"/>
      <c r="C99" s="19"/>
      <c r="D99" s="19"/>
      <c r="E99" s="2"/>
      <c r="F99" s="3"/>
      <c r="G99" s="18">
        <f>(C99*D99)*F99</f>
        <v>0</v>
      </c>
    </row>
    <row r="100" spans="1:7" x14ac:dyDescent="0.25">
      <c r="A100" s="9" t="s">
        <v>56</v>
      </c>
      <c r="B100" s="6"/>
      <c r="C100" s="19"/>
      <c r="D100" s="19"/>
      <c r="E100" s="2"/>
      <c r="F100" s="3"/>
      <c r="G100" s="18">
        <f>(C100*D100)*F100</f>
        <v>0</v>
      </c>
    </row>
    <row r="101" spans="1:7" x14ac:dyDescent="0.25">
      <c r="A101" s="9" t="s">
        <v>57</v>
      </c>
      <c r="B101" s="6"/>
      <c r="C101" s="19"/>
      <c r="D101" s="19"/>
      <c r="E101" s="2"/>
      <c r="F101" s="3"/>
      <c r="G101" s="18">
        <f>(C101*D101)*F101</f>
        <v>0</v>
      </c>
    </row>
    <row r="102" spans="1:7" x14ac:dyDescent="0.25">
      <c r="A102" s="10" t="s">
        <v>51</v>
      </c>
      <c r="B102" s="7"/>
      <c r="C102" s="7"/>
      <c r="D102" s="7"/>
      <c r="E102" s="7"/>
      <c r="F102" s="7"/>
      <c r="G102" s="18">
        <f>SUM(G97:G101)</f>
        <v>0</v>
      </c>
    </row>
  </sheetData>
  <mergeCells count="24">
    <mergeCell ref="B11:D11"/>
    <mergeCell ref="G8:H8"/>
    <mergeCell ref="G9:H9"/>
    <mergeCell ref="G11:J11"/>
    <mergeCell ref="G12:H12"/>
    <mergeCell ref="I12:J12"/>
    <mergeCell ref="G13:H13"/>
    <mergeCell ref="I13:J13"/>
    <mergeCell ref="I15:J17"/>
    <mergeCell ref="G18:H20"/>
    <mergeCell ref="I18:J20"/>
    <mergeCell ref="A15:A17"/>
    <mergeCell ref="A18:A20"/>
    <mergeCell ref="B15:D15"/>
    <mergeCell ref="B16:D16"/>
    <mergeCell ref="B17:D17"/>
    <mergeCell ref="B18:D18"/>
    <mergeCell ref="B19:D19"/>
    <mergeCell ref="B20:D20"/>
    <mergeCell ref="B24:D24"/>
    <mergeCell ref="B25:D25"/>
    <mergeCell ref="B39:D39"/>
    <mergeCell ref="B40:D40"/>
    <mergeCell ref="G15:H17"/>
  </mergeCells>
  <phoneticPr fontId="4" type="noConversion"/>
  <pageMargins left="0.7" right="0.7" top="0.78740157499999996" bottom="0.78740157499999996" header="0.3" footer="0.3"/>
  <pageSetup paperSize="9" scale="72" fitToHeight="0" orientation="portrait" r:id="rId1"/>
  <headerFooter>
    <oddHeader>&amp;REvangelische Fachstelle für 
Arbeits- und Gesundheitsschutz 
08/2021</oddHeader>
  </headerFooter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4142-7973-4262-893F-CA4ACC614A14}">
  <dimension ref="A1:J102"/>
  <sheetViews>
    <sheetView view="pageLayout" zoomScaleNormal="100" workbookViewId="0">
      <selection sqref="A1:XFD1048576"/>
    </sheetView>
  </sheetViews>
  <sheetFormatPr baseColWidth="10" defaultRowHeight="13.8" x14ac:dyDescent="0.25"/>
  <cols>
    <col min="6" max="6" width="7.8984375" customWidth="1"/>
    <col min="7" max="9" width="12.09765625" customWidth="1"/>
    <col min="10" max="10" width="8.3984375" customWidth="1"/>
  </cols>
  <sheetData>
    <row r="1" spans="1:10" ht="20.399999999999999" x14ac:dyDescent="0.35">
      <c r="A1" s="4" t="s">
        <v>0</v>
      </c>
    </row>
    <row r="2" spans="1:10" x14ac:dyDescent="0.25">
      <c r="A2" t="s">
        <v>1</v>
      </c>
    </row>
    <row r="3" spans="1:10" x14ac:dyDescent="0.25">
      <c r="H3" s="3" t="s">
        <v>60</v>
      </c>
      <c r="I3" s="61"/>
      <c r="J3" s="62"/>
    </row>
    <row r="4" spans="1:10" x14ac:dyDescent="0.25">
      <c r="A4" t="s">
        <v>43</v>
      </c>
      <c r="B4" s="7"/>
      <c r="C4" s="7"/>
      <c r="D4" s="7"/>
      <c r="E4" s="7"/>
      <c r="F4" s="7"/>
      <c r="G4" s="6"/>
      <c r="H4" s="60" t="s">
        <v>71</v>
      </c>
      <c r="I4" s="60"/>
      <c r="J4" s="60"/>
    </row>
    <row r="6" spans="1:10" x14ac:dyDescent="0.25">
      <c r="A6" t="s">
        <v>9</v>
      </c>
      <c r="D6" s="19"/>
      <c r="E6" t="s">
        <v>18</v>
      </c>
      <c r="G6" t="s">
        <v>12</v>
      </c>
      <c r="I6" s="18">
        <f>D6*D7</f>
        <v>0</v>
      </c>
      <c r="J6" t="s">
        <v>19</v>
      </c>
    </row>
    <row r="7" spans="1:10" x14ac:dyDescent="0.25">
      <c r="A7" t="s">
        <v>10</v>
      </c>
      <c r="D7" s="19"/>
      <c r="E7" t="s">
        <v>18</v>
      </c>
      <c r="G7" t="s">
        <v>13</v>
      </c>
      <c r="I7" s="18">
        <f>I6*D8</f>
        <v>0</v>
      </c>
      <c r="J7" t="s">
        <v>20</v>
      </c>
    </row>
    <row r="8" spans="1:10" ht="27.75" customHeight="1" x14ac:dyDescent="0.25">
      <c r="A8" t="s">
        <v>11</v>
      </c>
      <c r="D8" s="19"/>
      <c r="E8" t="s">
        <v>18</v>
      </c>
      <c r="G8" s="38" t="s">
        <v>69</v>
      </c>
      <c r="H8" s="38"/>
      <c r="I8" s="18">
        <f>I7*3</f>
        <v>0</v>
      </c>
      <c r="J8" t="s">
        <v>20</v>
      </c>
    </row>
    <row r="9" spans="1:10" ht="27.75" customHeight="1" x14ac:dyDescent="0.25">
      <c r="A9" t="s">
        <v>21</v>
      </c>
      <c r="D9" s="19"/>
      <c r="E9" t="s">
        <v>66</v>
      </c>
      <c r="G9" s="38" t="s">
        <v>70</v>
      </c>
      <c r="H9" s="38"/>
      <c r="I9" s="18">
        <f>I7*5</f>
        <v>0</v>
      </c>
      <c r="J9" t="s">
        <v>20</v>
      </c>
    </row>
    <row r="11" spans="1:10" s="1" customFormat="1" ht="28.5" customHeight="1" x14ac:dyDescent="0.25">
      <c r="A11" s="15" t="s">
        <v>2</v>
      </c>
      <c r="B11" s="39" t="s">
        <v>3</v>
      </c>
      <c r="C11" s="40"/>
      <c r="D11" s="40"/>
      <c r="E11" s="14"/>
      <c r="G11" s="39" t="s">
        <v>61</v>
      </c>
      <c r="H11" s="40"/>
      <c r="I11" s="40"/>
      <c r="J11" s="41"/>
    </row>
    <row r="12" spans="1:10" x14ac:dyDescent="0.25">
      <c r="A12" s="16"/>
      <c r="B12" s="9"/>
      <c r="C12" s="6"/>
      <c r="D12" s="6"/>
      <c r="E12" s="12"/>
      <c r="G12" s="32" t="s">
        <v>4</v>
      </c>
      <c r="H12" s="33"/>
      <c r="I12" s="32" t="s">
        <v>5</v>
      </c>
      <c r="J12" s="42"/>
    </row>
    <row r="13" spans="1:10" x14ac:dyDescent="0.25">
      <c r="A13" s="16"/>
      <c r="B13" s="9"/>
      <c r="C13" s="6"/>
      <c r="D13" s="6"/>
      <c r="E13" s="12"/>
      <c r="G13" s="43" t="s">
        <v>62</v>
      </c>
      <c r="H13" s="33"/>
      <c r="I13" s="43" t="s">
        <v>64</v>
      </c>
      <c r="J13" s="42"/>
    </row>
    <row r="14" spans="1:10" x14ac:dyDescent="0.25">
      <c r="A14" s="16"/>
      <c r="B14" s="9"/>
      <c r="C14" s="6"/>
      <c r="D14" s="6"/>
      <c r="E14" s="12"/>
      <c r="G14" s="9"/>
      <c r="H14" s="6"/>
      <c r="I14" s="10"/>
      <c r="J14" s="13"/>
    </row>
    <row r="15" spans="1:10" x14ac:dyDescent="0.25">
      <c r="A15" s="46" t="s">
        <v>6</v>
      </c>
      <c r="B15" s="24" t="s">
        <v>8</v>
      </c>
      <c r="C15" s="25"/>
      <c r="D15" s="25"/>
      <c r="E15" s="11"/>
      <c r="G15" s="26">
        <v>0.35</v>
      </c>
      <c r="H15" s="27"/>
      <c r="I15" s="26">
        <v>1.05</v>
      </c>
      <c r="J15" s="27"/>
    </row>
    <row r="16" spans="1:10" x14ac:dyDescent="0.25">
      <c r="A16" s="47"/>
      <c r="B16" s="32" t="s">
        <v>25</v>
      </c>
      <c r="C16" s="33"/>
      <c r="D16" s="33"/>
      <c r="E16" s="12"/>
      <c r="G16" s="28"/>
      <c r="H16" s="29"/>
      <c r="I16" s="28"/>
      <c r="J16" s="29"/>
    </row>
    <row r="17" spans="1:10" ht="28.5" customHeight="1" x14ac:dyDescent="0.25">
      <c r="A17" s="48"/>
      <c r="B17" s="34" t="s">
        <v>14</v>
      </c>
      <c r="C17" s="35"/>
      <c r="D17" s="35"/>
      <c r="E17" s="13"/>
      <c r="G17" s="30"/>
      <c r="H17" s="31"/>
      <c r="I17" s="30"/>
      <c r="J17" s="31"/>
    </row>
    <row r="18" spans="1:10" x14ac:dyDescent="0.25">
      <c r="A18" s="52" t="s">
        <v>7</v>
      </c>
      <c r="B18" s="24" t="s">
        <v>15</v>
      </c>
      <c r="C18" s="25"/>
      <c r="D18" s="25"/>
      <c r="E18" s="11"/>
      <c r="G18" s="26">
        <v>0.2</v>
      </c>
      <c r="H18" s="27"/>
      <c r="I18" s="26">
        <v>0.6</v>
      </c>
      <c r="J18" s="27"/>
    </row>
    <row r="19" spans="1:10" x14ac:dyDescent="0.25">
      <c r="A19" s="53"/>
      <c r="B19" s="32" t="s">
        <v>26</v>
      </c>
      <c r="C19" s="33"/>
      <c r="D19" s="33"/>
      <c r="E19" s="12"/>
      <c r="G19" s="28"/>
      <c r="H19" s="29"/>
      <c r="I19" s="28"/>
      <c r="J19" s="29"/>
    </row>
    <row r="20" spans="1:10" ht="28.5" customHeight="1" x14ac:dyDescent="0.25">
      <c r="A20" s="54"/>
      <c r="B20" s="34" t="s">
        <v>16</v>
      </c>
      <c r="C20" s="35"/>
      <c r="D20" s="35"/>
      <c r="E20" s="13"/>
      <c r="G20" s="30"/>
      <c r="H20" s="31"/>
      <c r="I20" s="30"/>
      <c r="J20" s="31"/>
    </row>
    <row r="22" spans="1:10" x14ac:dyDescent="0.25">
      <c r="A22" t="s">
        <v>17</v>
      </c>
    </row>
    <row r="24" spans="1:10" x14ac:dyDescent="0.25">
      <c r="A24" s="49" t="s">
        <v>31</v>
      </c>
      <c r="B24" s="36" t="s">
        <v>22</v>
      </c>
      <c r="C24" s="36"/>
      <c r="D24" s="36"/>
      <c r="E24" s="5"/>
      <c r="F24" s="5"/>
      <c r="G24" s="5"/>
      <c r="H24" s="5"/>
      <c r="I24" s="5"/>
      <c r="J24" s="11"/>
    </row>
    <row r="25" spans="1:10" x14ac:dyDescent="0.25">
      <c r="A25" s="50"/>
      <c r="B25" s="37" t="s">
        <v>23</v>
      </c>
      <c r="C25" s="37"/>
      <c r="D25" s="37"/>
      <c r="E25" s="6"/>
      <c r="F25" s="6"/>
      <c r="G25" s="18">
        <f>2.5*D8</f>
        <v>0</v>
      </c>
      <c r="H25" s="6" t="s">
        <v>18</v>
      </c>
      <c r="I25" s="6"/>
      <c r="J25" s="12"/>
    </row>
    <row r="26" spans="1:10" x14ac:dyDescent="0.25">
      <c r="A26" s="50"/>
      <c r="B26" s="6" t="s">
        <v>24</v>
      </c>
      <c r="C26" s="6"/>
      <c r="D26" s="6"/>
      <c r="E26" s="6"/>
      <c r="F26" s="6"/>
      <c r="G26" s="18">
        <f>D6</f>
        <v>0</v>
      </c>
      <c r="H26" s="6" t="s">
        <v>18</v>
      </c>
      <c r="I26" s="6"/>
      <c r="J26" s="12"/>
    </row>
    <row r="27" spans="1:10" x14ac:dyDescent="0.25">
      <c r="A27" s="50"/>
      <c r="B27" s="6"/>
      <c r="C27" s="6"/>
      <c r="D27" s="6"/>
      <c r="E27" s="6"/>
      <c r="F27" s="6"/>
      <c r="G27" s="44" t="str">
        <f>IF(G25&gt;D6,"OK","Lüftung nicht möglich")</f>
        <v>Lüftung nicht möglich</v>
      </c>
      <c r="H27" s="44"/>
      <c r="I27" s="6"/>
      <c r="J27" s="12"/>
    </row>
    <row r="28" spans="1:10" x14ac:dyDescent="0.25">
      <c r="A28" s="50"/>
      <c r="B28" s="6"/>
      <c r="C28" s="6"/>
      <c r="D28" s="6"/>
      <c r="E28" s="6"/>
      <c r="F28" s="6"/>
      <c r="G28" s="6"/>
      <c r="H28" s="6"/>
      <c r="I28" s="6"/>
      <c r="J28" s="12"/>
    </row>
    <row r="29" spans="1:10" x14ac:dyDescent="0.25">
      <c r="A29" s="50" t="s">
        <v>32</v>
      </c>
      <c r="B29" s="17" t="s">
        <v>27</v>
      </c>
      <c r="C29" s="6"/>
      <c r="D29" s="6"/>
      <c r="E29" s="6"/>
      <c r="F29" s="6"/>
      <c r="G29" s="6"/>
      <c r="H29" s="6"/>
      <c r="I29" s="6"/>
      <c r="J29" s="12"/>
    </row>
    <row r="30" spans="1:10" x14ac:dyDescent="0.25">
      <c r="A30" s="50"/>
      <c r="B30" s="6" t="s">
        <v>28</v>
      </c>
      <c r="C30" s="6"/>
      <c r="D30" s="6"/>
      <c r="E30" s="6"/>
      <c r="F30" s="6"/>
      <c r="G30" s="18">
        <f>D9*G15</f>
        <v>0</v>
      </c>
      <c r="H30" s="6" t="s">
        <v>19</v>
      </c>
      <c r="I30" s="6"/>
      <c r="J30" s="12"/>
    </row>
    <row r="31" spans="1:10" x14ac:dyDescent="0.25">
      <c r="A31" s="50"/>
      <c r="B31" s="6" t="s">
        <v>35</v>
      </c>
      <c r="C31" s="6"/>
      <c r="D31" s="6"/>
      <c r="E31" s="6"/>
      <c r="F31" s="6"/>
      <c r="G31" s="18">
        <f>G80</f>
        <v>0</v>
      </c>
      <c r="H31" s="6" t="s">
        <v>19</v>
      </c>
      <c r="I31" s="6" t="s">
        <v>29</v>
      </c>
      <c r="J31" s="12"/>
    </row>
    <row r="32" spans="1:10" x14ac:dyDescent="0.25">
      <c r="A32" s="50"/>
      <c r="B32" s="6"/>
      <c r="C32" s="6"/>
      <c r="D32" s="6"/>
      <c r="E32" s="6"/>
      <c r="F32" s="6"/>
      <c r="G32" s="44" t="str">
        <f>IF(G30&lt;G31, "OK","Lüftung reicht nicht")</f>
        <v>Lüftung reicht nicht</v>
      </c>
      <c r="H32" s="44"/>
      <c r="I32" s="6"/>
      <c r="J32" s="12"/>
    </row>
    <row r="33" spans="1:10" x14ac:dyDescent="0.25">
      <c r="A33" s="50"/>
      <c r="B33" s="6"/>
      <c r="C33" s="6"/>
      <c r="D33" s="6"/>
      <c r="E33" s="6"/>
      <c r="F33" s="6"/>
      <c r="G33" s="6"/>
      <c r="H33" s="6"/>
      <c r="I33" s="6"/>
      <c r="J33" s="12"/>
    </row>
    <row r="34" spans="1:10" x14ac:dyDescent="0.25">
      <c r="A34" s="50" t="s">
        <v>33</v>
      </c>
      <c r="B34" s="17" t="s">
        <v>30</v>
      </c>
      <c r="C34" s="6"/>
      <c r="D34" s="6"/>
      <c r="E34" s="6"/>
      <c r="F34" s="6"/>
      <c r="G34" s="6"/>
      <c r="H34" s="6"/>
      <c r="I34" s="6"/>
      <c r="J34" s="12"/>
    </row>
    <row r="35" spans="1:10" x14ac:dyDescent="0.25">
      <c r="A35" s="50"/>
      <c r="B35" s="6" t="s">
        <v>34</v>
      </c>
      <c r="C35" s="6"/>
      <c r="D35" s="6"/>
      <c r="E35" s="6"/>
      <c r="F35" s="6"/>
      <c r="G35" s="18">
        <f>I15/10*I6</f>
        <v>0</v>
      </c>
      <c r="H35" s="6" t="s">
        <v>19</v>
      </c>
      <c r="I35" s="6"/>
      <c r="J35" s="12"/>
    </row>
    <row r="36" spans="1:10" x14ac:dyDescent="0.25">
      <c r="A36" s="50"/>
      <c r="B36" s="6" t="s">
        <v>36</v>
      </c>
      <c r="C36" s="6"/>
      <c r="D36" s="6"/>
      <c r="E36" s="6"/>
      <c r="F36" s="6"/>
      <c r="G36" s="18">
        <f>G102</f>
        <v>0</v>
      </c>
      <c r="H36" s="6" t="s">
        <v>19</v>
      </c>
      <c r="I36" s="6" t="s">
        <v>29</v>
      </c>
      <c r="J36" s="12"/>
    </row>
    <row r="37" spans="1:10" x14ac:dyDescent="0.25">
      <c r="A37" s="51"/>
      <c r="B37" s="7"/>
      <c r="C37" s="7"/>
      <c r="D37" s="7"/>
      <c r="E37" s="7"/>
      <c r="F37" s="7"/>
      <c r="G37" s="45" t="str">
        <f>IF(G35&lt;G36, "OK","Lüftung reicht nicht")</f>
        <v>Lüftung reicht nicht</v>
      </c>
      <c r="H37" s="45"/>
      <c r="I37" s="7"/>
      <c r="J37" s="13"/>
    </row>
    <row r="39" spans="1:10" x14ac:dyDescent="0.25">
      <c r="A39" s="55" t="s">
        <v>37</v>
      </c>
      <c r="B39" s="36" t="s">
        <v>22</v>
      </c>
      <c r="C39" s="36"/>
      <c r="D39" s="36"/>
      <c r="E39" s="5"/>
      <c r="F39" s="5"/>
      <c r="G39" s="5"/>
      <c r="H39" s="5"/>
      <c r="I39" s="5"/>
      <c r="J39" s="11"/>
    </row>
    <row r="40" spans="1:10" x14ac:dyDescent="0.25">
      <c r="A40" s="56"/>
      <c r="B40" s="37" t="s">
        <v>40</v>
      </c>
      <c r="C40" s="37"/>
      <c r="D40" s="37"/>
      <c r="E40" s="6"/>
      <c r="F40" s="6"/>
      <c r="G40" s="18">
        <f>5*D8</f>
        <v>0</v>
      </c>
      <c r="H40" s="6" t="s">
        <v>18</v>
      </c>
      <c r="I40" s="6"/>
      <c r="J40" s="12"/>
    </row>
    <row r="41" spans="1:10" x14ac:dyDescent="0.25">
      <c r="A41" s="56"/>
      <c r="B41" s="6" t="s">
        <v>24</v>
      </c>
      <c r="C41" s="6"/>
      <c r="D41" s="6"/>
      <c r="E41" s="6"/>
      <c r="F41" s="6"/>
      <c r="G41" s="18">
        <f>D21</f>
        <v>0</v>
      </c>
      <c r="H41" s="6" t="s">
        <v>18</v>
      </c>
      <c r="I41" s="6"/>
      <c r="J41" s="12"/>
    </row>
    <row r="42" spans="1:10" x14ac:dyDescent="0.25">
      <c r="A42" s="56"/>
      <c r="B42" s="6"/>
      <c r="C42" s="6"/>
      <c r="D42" s="6"/>
      <c r="E42" s="6"/>
      <c r="F42" s="6"/>
      <c r="G42" s="44" t="str">
        <f>IF(G40&gt;D21,"OK","Lüftung nicht möglich")</f>
        <v>Lüftung nicht möglich</v>
      </c>
      <c r="H42" s="44"/>
      <c r="I42" s="6"/>
      <c r="J42" s="12"/>
    </row>
    <row r="43" spans="1:10" x14ac:dyDescent="0.25">
      <c r="A43" s="56"/>
      <c r="B43" s="6"/>
      <c r="C43" s="6"/>
      <c r="D43" s="6"/>
      <c r="E43" s="6"/>
      <c r="F43" s="6"/>
      <c r="G43" s="6"/>
      <c r="H43" s="6"/>
      <c r="I43" s="6"/>
      <c r="J43" s="12"/>
    </row>
    <row r="44" spans="1:10" x14ac:dyDescent="0.25">
      <c r="A44" s="56" t="s">
        <v>38</v>
      </c>
      <c r="B44" s="17" t="s">
        <v>27</v>
      </c>
      <c r="C44" s="6"/>
      <c r="D44" s="6"/>
      <c r="E44" s="6"/>
      <c r="F44" s="6"/>
      <c r="G44" s="6"/>
      <c r="H44" s="6"/>
      <c r="I44" s="6"/>
      <c r="J44" s="12"/>
    </row>
    <row r="45" spans="1:10" x14ac:dyDescent="0.25">
      <c r="A45" s="56"/>
      <c r="B45" s="6" t="s">
        <v>41</v>
      </c>
      <c r="C45" s="6"/>
      <c r="D45" s="6"/>
      <c r="E45" s="6"/>
      <c r="F45" s="6"/>
      <c r="G45" s="18">
        <f>D9*G18</f>
        <v>0</v>
      </c>
      <c r="H45" s="6" t="s">
        <v>19</v>
      </c>
      <c r="I45" s="6"/>
      <c r="J45" s="12"/>
    </row>
    <row r="46" spans="1:10" x14ac:dyDescent="0.25">
      <c r="A46" s="56"/>
      <c r="B46" s="6" t="s">
        <v>35</v>
      </c>
      <c r="C46" s="6"/>
      <c r="D46" s="6"/>
      <c r="E46" s="6"/>
      <c r="F46" s="6"/>
      <c r="G46" s="18">
        <f>G80</f>
        <v>0</v>
      </c>
      <c r="H46" s="6" t="s">
        <v>19</v>
      </c>
      <c r="I46" s="6" t="s">
        <v>29</v>
      </c>
      <c r="J46" s="12"/>
    </row>
    <row r="47" spans="1:10" x14ac:dyDescent="0.25">
      <c r="A47" s="56"/>
      <c r="B47" s="6"/>
      <c r="C47" s="6"/>
      <c r="D47" s="6"/>
      <c r="E47" s="6"/>
      <c r="F47" s="6"/>
      <c r="G47" s="44" t="str">
        <f>IF(G45&lt;G46, "OK","Lüftung reicht nicht")</f>
        <v>Lüftung reicht nicht</v>
      </c>
      <c r="H47" s="44"/>
      <c r="I47" s="6"/>
      <c r="J47" s="12"/>
    </row>
    <row r="48" spans="1:10" x14ac:dyDescent="0.25">
      <c r="A48" s="56"/>
      <c r="B48" s="6"/>
      <c r="C48" s="6"/>
      <c r="D48" s="6"/>
      <c r="E48" s="6"/>
      <c r="F48" s="6"/>
      <c r="G48" s="6"/>
      <c r="H48" s="6"/>
      <c r="I48" s="6"/>
      <c r="J48" s="12"/>
    </row>
    <row r="49" spans="1:10" x14ac:dyDescent="0.25">
      <c r="A49" s="56" t="s">
        <v>39</v>
      </c>
      <c r="B49" s="17" t="s">
        <v>30</v>
      </c>
      <c r="C49" s="6"/>
      <c r="D49" s="6"/>
      <c r="E49" s="6"/>
      <c r="F49" s="6"/>
      <c r="G49" s="6"/>
      <c r="H49" s="6"/>
      <c r="I49" s="6"/>
      <c r="J49" s="12"/>
    </row>
    <row r="50" spans="1:10" x14ac:dyDescent="0.25">
      <c r="A50" s="56"/>
      <c r="B50" s="6" t="s">
        <v>42</v>
      </c>
      <c r="C50" s="6"/>
      <c r="D50" s="6"/>
      <c r="E50" s="6"/>
      <c r="F50" s="6"/>
      <c r="G50" s="18">
        <f>I18/10*I6</f>
        <v>0</v>
      </c>
      <c r="H50" s="6" t="s">
        <v>19</v>
      </c>
      <c r="I50" s="6"/>
      <c r="J50" s="12"/>
    </row>
    <row r="51" spans="1:10" x14ac:dyDescent="0.25">
      <c r="A51" s="56"/>
      <c r="B51" s="6" t="s">
        <v>36</v>
      </c>
      <c r="C51" s="6"/>
      <c r="D51" s="6"/>
      <c r="E51" s="6"/>
      <c r="F51" s="6"/>
      <c r="G51" s="18">
        <f>G102</f>
        <v>0</v>
      </c>
      <c r="H51" s="6" t="s">
        <v>19</v>
      </c>
      <c r="I51" s="6" t="s">
        <v>29</v>
      </c>
      <c r="J51" s="12"/>
    </row>
    <row r="52" spans="1:10" x14ac:dyDescent="0.25">
      <c r="A52" s="57"/>
      <c r="B52" s="7"/>
      <c r="C52" s="7"/>
      <c r="D52" s="7"/>
      <c r="E52" s="7"/>
      <c r="F52" s="7"/>
      <c r="G52" s="45" t="str">
        <f>IF(G50&lt;G51, "OK","Lüftung reicht nicht")</f>
        <v>Lüftung reicht nicht</v>
      </c>
      <c r="H52" s="45"/>
      <c r="I52" s="7"/>
      <c r="J52" s="13"/>
    </row>
    <row r="54" spans="1:10" x14ac:dyDescent="0.25">
      <c r="A54" s="59" t="s">
        <v>58</v>
      </c>
      <c r="B54" s="58"/>
      <c r="C54" s="58"/>
      <c r="D54" s="58"/>
      <c r="E54" s="58"/>
      <c r="F54" s="5"/>
      <c r="G54" s="11"/>
    </row>
    <row r="55" spans="1:10" x14ac:dyDescent="0.25">
      <c r="A55" s="9"/>
      <c r="B55" s="6"/>
      <c r="C55" s="6"/>
      <c r="D55" s="6"/>
      <c r="E55" s="6"/>
      <c r="F55" s="6"/>
      <c r="G55" s="12"/>
    </row>
    <row r="56" spans="1:10" x14ac:dyDescent="0.25">
      <c r="A56" s="9"/>
      <c r="B56" s="6"/>
      <c r="C56" s="6"/>
      <c r="D56" s="6"/>
      <c r="E56" s="6"/>
      <c r="F56" s="6"/>
      <c r="G56" s="12"/>
    </row>
    <row r="57" spans="1:10" x14ac:dyDescent="0.25">
      <c r="A57" s="9"/>
      <c r="B57" s="6"/>
      <c r="C57" s="6"/>
      <c r="D57" s="6"/>
      <c r="E57" s="6"/>
      <c r="F57" s="6"/>
      <c r="G57" s="12"/>
    </row>
    <row r="58" spans="1:10" x14ac:dyDescent="0.25">
      <c r="A58" s="9"/>
      <c r="B58" s="6"/>
      <c r="C58" s="6"/>
      <c r="D58" s="6"/>
      <c r="E58" s="6"/>
      <c r="F58" s="6"/>
      <c r="G58" s="12"/>
    </row>
    <row r="59" spans="1:10" x14ac:dyDescent="0.25">
      <c r="A59" s="9"/>
      <c r="B59" s="6"/>
      <c r="C59" s="6"/>
      <c r="D59" s="6"/>
      <c r="E59" s="6"/>
      <c r="F59" s="6"/>
      <c r="G59" s="12"/>
    </row>
    <row r="60" spans="1:10" x14ac:dyDescent="0.25">
      <c r="A60" s="9"/>
      <c r="B60" s="6"/>
      <c r="C60" s="6"/>
      <c r="D60" s="6"/>
      <c r="E60" s="6"/>
      <c r="F60" s="6"/>
      <c r="G60" s="12"/>
    </row>
    <row r="61" spans="1:10" x14ac:dyDescent="0.25">
      <c r="A61" s="9"/>
      <c r="B61" s="6"/>
      <c r="C61" s="6"/>
      <c r="D61" s="6"/>
      <c r="E61" s="6"/>
      <c r="F61" s="6"/>
      <c r="G61" s="12"/>
    </row>
    <row r="62" spans="1:10" x14ac:dyDescent="0.25">
      <c r="A62" s="9"/>
      <c r="B62" s="6"/>
      <c r="C62" s="6"/>
      <c r="D62" s="6"/>
      <c r="E62" s="6"/>
      <c r="F62" s="6"/>
      <c r="G62" s="12"/>
    </row>
    <row r="63" spans="1:10" x14ac:dyDescent="0.25">
      <c r="A63" s="9"/>
      <c r="B63" s="6"/>
      <c r="C63" s="6"/>
      <c r="D63" s="6"/>
      <c r="E63" s="6"/>
      <c r="F63" s="6"/>
      <c r="G63" s="12"/>
    </row>
    <row r="64" spans="1:10" x14ac:dyDescent="0.25">
      <c r="A64" s="9"/>
      <c r="B64" s="6"/>
      <c r="C64" s="6"/>
      <c r="D64" s="6"/>
      <c r="E64" s="6"/>
      <c r="F64" s="6"/>
      <c r="G64" s="12"/>
    </row>
    <row r="65" spans="1:7" x14ac:dyDescent="0.25">
      <c r="A65" s="9"/>
      <c r="B65" s="6"/>
      <c r="C65" s="6"/>
      <c r="D65" s="6"/>
      <c r="E65" s="6"/>
      <c r="F65" s="6"/>
      <c r="G65" s="12"/>
    </row>
    <row r="66" spans="1:7" x14ac:dyDescent="0.25">
      <c r="A66" s="9"/>
      <c r="B66" s="6"/>
      <c r="C66" s="6"/>
      <c r="D66" s="6"/>
      <c r="E66" s="6"/>
      <c r="F66" s="6"/>
      <c r="G66" s="12"/>
    </row>
    <row r="67" spans="1:7" x14ac:dyDescent="0.25">
      <c r="A67" s="9"/>
      <c r="B67" s="6"/>
      <c r="C67" s="6"/>
      <c r="D67" s="6"/>
      <c r="E67" s="6"/>
      <c r="F67" s="6"/>
      <c r="G67" s="12"/>
    </row>
    <row r="68" spans="1:7" x14ac:dyDescent="0.25">
      <c r="A68" s="9"/>
      <c r="B68" s="6"/>
      <c r="C68" s="6"/>
      <c r="D68" s="6"/>
      <c r="E68" s="6"/>
      <c r="F68" s="6"/>
      <c r="G68" s="12"/>
    </row>
    <row r="69" spans="1:7" x14ac:dyDescent="0.25">
      <c r="A69" s="9"/>
      <c r="B69" s="6"/>
      <c r="C69" s="6"/>
      <c r="D69" s="6"/>
      <c r="E69" s="6"/>
      <c r="F69" s="6"/>
      <c r="G69" s="12"/>
    </row>
    <row r="70" spans="1:7" x14ac:dyDescent="0.25">
      <c r="A70" s="9"/>
      <c r="B70" s="6"/>
      <c r="C70" s="6"/>
      <c r="D70" s="6"/>
      <c r="E70" s="6"/>
      <c r="F70" s="6"/>
      <c r="G70" s="12"/>
    </row>
    <row r="71" spans="1:7" x14ac:dyDescent="0.25">
      <c r="A71" s="9" t="s">
        <v>44</v>
      </c>
      <c r="B71" s="6"/>
      <c r="C71" s="6"/>
      <c r="D71" s="6"/>
      <c r="E71" s="6"/>
      <c r="F71" s="6"/>
      <c r="G71" s="12"/>
    </row>
    <row r="72" spans="1:7" x14ac:dyDescent="0.25">
      <c r="A72" s="9" t="s">
        <v>45</v>
      </c>
      <c r="B72" s="6"/>
      <c r="C72" s="6"/>
      <c r="D72" s="6"/>
      <c r="E72" s="6"/>
      <c r="F72" s="6"/>
      <c r="G72" s="12"/>
    </row>
    <row r="73" spans="1:7" x14ac:dyDescent="0.25">
      <c r="A73" s="9"/>
      <c r="B73" s="6"/>
      <c r="C73" s="6"/>
      <c r="D73" s="6"/>
      <c r="E73" s="6"/>
      <c r="F73" s="6"/>
      <c r="G73" s="12"/>
    </row>
    <row r="74" spans="1:7" x14ac:dyDescent="0.25">
      <c r="A74" s="9"/>
      <c r="B74" s="6"/>
      <c r="C74" s="2" t="s">
        <v>48</v>
      </c>
      <c r="D74" s="2" t="s">
        <v>49</v>
      </c>
      <c r="E74" s="2" t="s">
        <v>50</v>
      </c>
      <c r="F74" s="2" t="s">
        <v>46</v>
      </c>
      <c r="G74" s="2" t="s">
        <v>47</v>
      </c>
    </row>
    <row r="75" spans="1:7" x14ac:dyDescent="0.25">
      <c r="A75" s="9" t="s">
        <v>53</v>
      </c>
      <c r="B75" s="6"/>
      <c r="C75" s="19"/>
      <c r="D75" s="19"/>
      <c r="E75" s="19"/>
      <c r="F75" s="3"/>
      <c r="G75" s="18">
        <f>(2*C75*E75/2+D75*E75)*F75</f>
        <v>0</v>
      </c>
    </row>
    <row r="76" spans="1:7" x14ac:dyDescent="0.25">
      <c r="A76" s="9" t="s">
        <v>54</v>
      </c>
      <c r="B76" s="6"/>
      <c r="C76" s="19"/>
      <c r="D76" s="19"/>
      <c r="E76" s="19"/>
      <c r="F76" s="3"/>
      <c r="G76" s="18">
        <f t="shared" ref="G76:G79" si="0">(2*C76*E76/2+D76*E76)*F76</f>
        <v>0</v>
      </c>
    </row>
    <row r="77" spans="1:7" x14ac:dyDescent="0.25">
      <c r="A77" s="9" t="s">
        <v>55</v>
      </c>
      <c r="B77" s="6"/>
      <c r="C77" s="19"/>
      <c r="D77" s="19"/>
      <c r="E77" s="19"/>
      <c r="F77" s="3"/>
      <c r="G77" s="18">
        <f t="shared" si="0"/>
        <v>0</v>
      </c>
    </row>
    <row r="78" spans="1:7" x14ac:dyDescent="0.25">
      <c r="A78" s="9" t="s">
        <v>56</v>
      </c>
      <c r="B78" s="6"/>
      <c r="C78" s="19"/>
      <c r="D78" s="19"/>
      <c r="E78" s="19"/>
      <c r="F78" s="3"/>
      <c r="G78" s="18">
        <f t="shared" si="0"/>
        <v>0</v>
      </c>
    </row>
    <row r="79" spans="1:7" x14ac:dyDescent="0.25">
      <c r="A79" s="9" t="s">
        <v>57</v>
      </c>
      <c r="B79" s="6"/>
      <c r="C79" s="19"/>
      <c r="D79" s="19"/>
      <c r="E79" s="19"/>
      <c r="F79" s="3"/>
      <c r="G79" s="18">
        <f t="shared" si="0"/>
        <v>0</v>
      </c>
    </row>
    <row r="80" spans="1:7" x14ac:dyDescent="0.25">
      <c r="A80" s="10" t="s">
        <v>51</v>
      </c>
      <c r="B80" s="7"/>
      <c r="C80" s="7"/>
      <c r="D80" s="7"/>
      <c r="E80" s="7"/>
      <c r="F80" s="7"/>
      <c r="G80" s="18">
        <f>SUM(G75:G79)</f>
        <v>0</v>
      </c>
    </row>
    <row r="82" spans="1:7" x14ac:dyDescent="0.25">
      <c r="A82" s="59" t="s">
        <v>59</v>
      </c>
      <c r="B82" s="58"/>
      <c r="C82" s="58"/>
      <c r="D82" s="58"/>
      <c r="E82" s="58"/>
      <c r="F82" s="5"/>
      <c r="G82" s="11"/>
    </row>
    <row r="83" spans="1:7" x14ac:dyDescent="0.25">
      <c r="A83" s="9"/>
      <c r="B83" s="6"/>
      <c r="C83" s="6"/>
      <c r="D83" s="6"/>
      <c r="E83" s="6"/>
      <c r="F83" s="6"/>
      <c r="G83" s="12"/>
    </row>
    <row r="84" spans="1:7" x14ac:dyDescent="0.25">
      <c r="A84" s="9"/>
      <c r="B84" s="6"/>
      <c r="C84" s="6"/>
      <c r="D84" s="6"/>
      <c r="E84" s="6"/>
      <c r="F84" s="6"/>
      <c r="G84" s="12"/>
    </row>
    <row r="85" spans="1:7" x14ac:dyDescent="0.25">
      <c r="A85" s="9"/>
      <c r="B85" s="6"/>
      <c r="C85" s="6"/>
      <c r="D85" s="6"/>
      <c r="E85" s="6"/>
      <c r="F85" s="6"/>
      <c r="G85" s="12"/>
    </row>
    <row r="86" spans="1:7" x14ac:dyDescent="0.25">
      <c r="A86" s="9"/>
      <c r="B86" s="6"/>
      <c r="C86" s="6"/>
      <c r="D86" s="6"/>
      <c r="E86" s="6"/>
      <c r="F86" s="6"/>
      <c r="G86" s="12"/>
    </row>
    <row r="87" spans="1:7" x14ac:dyDescent="0.25">
      <c r="A87" s="9"/>
      <c r="B87" s="6"/>
      <c r="C87" s="6"/>
      <c r="D87" s="6"/>
      <c r="E87" s="6"/>
      <c r="F87" s="6"/>
      <c r="G87" s="12"/>
    </row>
    <row r="88" spans="1:7" x14ac:dyDescent="0.25">
      <c r="A88" s="9"/>
      <c r="B88" s="6"/>
      <c r="C88" s="6"/>
      <c r="D88" s="6"/>
      <c r="E88" s="6"/>
      <c r="F88" s="6"/>
      <c r="G88" s="12"/>
    </row>
    <row r="89" spans="1:7" x14ac:dyDescent="0.25">
      <c r="A89" s="9"/>
      <c r="B89" s="6"/>
      <c r="C89" s="6"/>
      <c r="D89" s="6"/>
      <c r="E89" s="6"/>
      <c r="F89" s="6"/>
      <c r="G89" s="12"/>
    </row>
    <row r="90" spans="1:7" x14ac:dyDescent="0.25">
      <c r="A90" s="9"/>
      <c r="B90" s="6"/>
      <c r="C90" s="6"/>
      <c r="D90" s="6"/>
      <c r="E90" s="6"/>
      <c r="F90" s="6"/>
      <c r="G90" s="12"/>
    </row>
    <row r="91" spans="1:7" x14ac:dyDescent="0.25">
      <c r="A91" s="9"/>
      <c r="B91" s="6"/>
      <c r="C91" s="6"/>
      <c r="D91" s="6"/>
      <c r="E91" s="6"/>
      <c r="F91" s="6"/>
      <c r="G91" s="12"/>
    </row>
    <row r="92" spans="1:7" x14ac:dyDescent="0.25">
      <c r="A92" s="9"/>
      <c r="B92" s="6"/>
      <c r="C92" s="6"/>
      <c r="D92" s="6"/>
      <c r="E92" s="6"/>
      <c r="F92" s="6"/>
      <c r="G92" s="12"/>
    </row>
    <row r="93" spans="1:7" x14ac:dyDescent="0.25">
      <c r="A93" s="9"/>
      <c r="B93" s="6"/>
      <c r="C93" s="6"/>
      <c r="D93" s="6"/>
      <c r="E93" s="6"/>
      <c r="F93" s="6"/>
      <c r="G93" s="12"/>
    </row>
    <row r="94" spans="1:7" x14ac:dyDescent="0.25">
      <c r="A94" s="9" t="s">
        <v>52</v>
      </c>
      <c r="B94" s="6"/>
      <c r="C94" s="6"/>
      <c r="D94" s="6"/>
      <c r="E94" s="6"/>
      <c r="F94" s="6"/>
      <c r="G94" s="12"/>
    </row>
    <row r="95" spans="1:7" x14ac:dyDescent="0.25">
      <c r="A95" s="9"/>
      <c r="B95" s="6"/>
      <c r="C95" s="6"/>
      <c r="D95" s="6"/>
      <c r="E95" s="6"/>
      <c r="F95" s="6"/>
      <c r="G95" s="12"/>
    </row>
    <row r="96" spans="1:7" x14ac:dyDescent="0.25">
      <c r="A96" s="9"/>
      <c r="B96" s="6"/>
      <c r="C96" s="6" t="s">
        <v>48</v>
      </c>
      <c r="D96" s="6" t="s">
        <v>49</v>
      </c>
      <c r="E96" s="6"/>
      <c r="F96" s="6" t="s">
        <v>46</v>
      </c>
      <c r="G96" s="12" t="s">
        <v>47</v>
      </c>
    </row>
    <row r="97" spans="1:7" x14ac:dyDescent="0.25">
      <c r="A97" s="9" t="s">
        <v>53</v>
      </c>
      <c r="B97" s="6"/>
      <c r="C97" s="19"/>
      <c r="D97" s="19"/>
      <c r="E97" s="2"/>
      <c r="F97" s="3"/>
      <c r="G97" s="18">
        <f>(C97*D97)*F97</f>
        <v>0</v>
      </c>
    </row>
    <row r="98" spans="1:7" x14ac:dyDescent="0.25">
      <c r="A98" s="9" t="s">
        <v>54</v>
      </c>
      <c r="B98" s="6"/>
      <c r="C98" s="19"/>
      <c r="D98" s="19"/>
      <c r="E98" s="2"/>
      <c r="F98" s="3"/>
      <c r="G98" s="18">
        <f>(C98*D98)*F98</f>
        <v>0</v>
      </c>
    </row>
    <row r="99" spans="1:7" x14ac:dyDescent="0.25">
      <c r="A99" s="9" t="s">
        <v>55</v>
      </c>
      <c r="B99" s="6"/>
      <c r="C99" s="19"/>
      <c r="D99" s="19"/>
      <c r="E99" s="2"/>
      <c r="F99" s="3"/>
      <c r="G99" s="18">
        <f>(C99*D99)*F99</f>
        <v>0</v>
      </c>
    </row>
    <row r="100" spans="1:7" x14ac:dyDescent="0.25">
      <c r="A100" s="9" t="s">
        <v>56</v>
      </c>
      <c r="B100" s="6"/>
      <c r="C100" s="19"/>
      <c r="D100" s="19"/>
      <c r="E100" s="2"/>
      <c r="F100" s="3"/>
      <c r="G100" s="18">
        <f>(C100*D100)*F100</f>
        <v>0</v>
      </c>
    </row>
    <row r="101" spans="1:7" x14ac:dyDescent="0.25">
      <c r="A101" s="9" t="s">
        <v>57</v>
      </c>
      <c r="B101" s="6"/>
      <c r="C101" s="19"/>
      <c r="D101" s="19"/>
      <c r="E101" s="2"/>
      <c r="F101" s="3"/>
      <c r="G101" s="18">
        <f>(C101*D101)*F101</f>
        <v>0</v>
      </c>
    </row>
    <row r="102" spans="1:7" x14ac:dyDescent="0.25">
      <c r="A102" s="10" t="s">
        <v>51</v>
      </c>
      <c r="B102" s="7"/>
      <c r="C102" s="7"/>
      <c r="D102" s="7"/>
      <c r="E102" s="7"/>
      <c r="F102" s="7"/>
      <c r="G102" s="18">
        <f>SUM(G97:G101)</f>
        <v>0</v>
      </c>
    </row>
  </sheetData>
  <mergeCells count="24">
    <mergeCell ref="B24:D24"/>
    <mergeCell ref="B25:D25"/>
    <mergeCell ref="B39:D39"/>
    <mergeCell ref="B40:D40"/>
    <mergeCell ref="G8:H8"/>
    <mergeCell ref="G9:H9"/>
    <mergeCell ref="B11:D11"/>
    <mergeCell ref="G11:J11"/>
    <mergeCell ref="G12:H12"/>
    <mergeCell ref="I12:J12"/>
    <mergeCell ref="G13:H13"/>
    <mergeCell ref="I13:J13"/>
    <mergeCell ref="A18:A20"/>
    <mergeCell ref="B18:D18"/>
    <mergeCell ref="G18:H20"/>
    <mergeCell ref="I18:J20"/>
    <mergeCell ref="B19:D19"/>
    <mergeCell ref="B20:D20"/>
    <mergeCell ref="A15:A17"/>
    <mergeCell ref="B15:D15"/>
    <mergeCell ref="G15:H17"/>
    <mergeCell ref="I15:J17"/>
    <mergeCell ref="B16:D16"/>
    <mergeCell ref="B17:D17"/>
  </mergeCells>
  <pageMargins left="0.7" right="0.7" top="0.78740157499999996" bottom="0.78740157499999996" header="0.3" footer="0.3"/>
  <pageSetup paperSize="9" scale="72" fitToHeight="0" orientation="portrait" r:id="rId1"/>
  <headerFooter>
    <oddHeader>&amp;REvangelische Fachstelle für 
Arbeits- und Gesundheitsschutz 
08/2021</oddHead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Muster</vt:lpstr>
      <vt:lpstr>Raum 1</vt:lpstr>
      <vt:lpstr>Raum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Ehbrecht, Steffen</dc:creator>
  <cp:lastModifiedBy>Stein, Veronika</cp:lastModifiedBy>
  <cp:lastPrinted>2021-08-19T18:37:33Z</cp:lastPrinted>
  <dcterms:created xsi:type="dcterms:W3CDTF">2021-08-10T11:33:02Z</dcterms:created>
  <dcterms:modified xsi:type="dcterms:W3CDTF">2021-08-19T18:48:49Z</dcterms:modified>
</cp:coreProperties>
</file>