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igene Dateien\Arbeitsschutz-Gesundheitsfoerderung\Corona-Virus\Luftreiniger\Handlungshilfe\"/>
    </mc:Choice>
  </mc:AlternateContent>
  <xr:revisionPtr revIDLastSave="0" documentId="8_{A6942E84-DD97-4311-B85E-50A672781187}" xr6:coauthVersionLast="47" xr6:coauthVersionMax="47" xr10:uidLastSave="{00000000-0000-0000-0000-000000000000}"/>
  <bookViews>
    <workbookView xWindow="-28920" yWindow="-120" windowWidth="29040" windowHeight="15840" xr2:uid="{E537DFC2-EDA1-4411-BCF9-4D4FE661BD79}"/>
  </bookViews>
  <sheets>
    <sheet name="Muster" sheetId="3" r:id="rId1"/>
    <sheet name="Raum 1" sheetId="15" r:id="rId2"/>
    <sheet name="Raum 2" sheetId="1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9" i="16" l="1"/>
  <c r="G120" i="16" s="1"/>
  <c r="G51" i="16" s="1"/>
  <c r="G118" i="16"/>
  <c r="G117" i="16"/>
  <c r="G116" i="16"/>
  <c r="G115" i="16"/>
  <c r="G110" i="16"/>
  <c r="G109" i="16"/>
  <c r="G108" i="16"/>
  <c r="G107" i="16"/>
  <c r="G111" i="16" s="1"/>
  <c r="G36" i="16" s="1"/>
  <c r="G88" i="16"/>
  <c r="G87" i="16"/>
  <c r="G86" i="16"/>
  <c r="G85" i="16"/>
  <c r="G84" i="16"/>
  <c r="G89" i="16" s="1"/>
  <c r="G46" i="16" s="1"/>
  <c r="G47" i="16" s="1"/>
  <c r="G80" i="16"/>
  <c r="G31" i="16" s="1"/>
  <c r="G79" i="16"/>
  <c r="G78" i="16"/>
  <c r="G77" i="16"/>
  <c r="G76" i="16"/>
  <c r="G50" i="16"/>
  <c r="G45" i="16"/>
  <c r="G41" i="16"/>
  <c r="G40" i="16"/>
  <c r="G42" i="16" s="1"/>
  <c r="G35" i="16"/>
  <c r="G30" i="16"/>
  <c r="G32" i="16" s="1"/>
  <c r="G26" i="16"/>
  <c r="G25" i="16"/>
  <c r="G27" i="16" s="1"/>
  <c r="I6" i="16"/>
  <c r="I7" i="16" s="1"/>
  <c r="G119" i="15"/>
  <c r="G118" i="15"/>
  <c r="G117" i="15"/>
  <c r="G116" i="15"/>
  <c r="G115" i="15"/>
  <c r="G110" i="15"/>
  <c r="G109" i="15"/>
  <c r="G108" i="15"/>
  <c r="G107" i="15"/>
  <c r="G88" i="15"/>
  <c r="G87" i="15"/>
  <c r="G86" i="15"/>
  <c r="G85" i="15"/>
  <c r="G84" i="15"/>
  <c r="G79" i="15"/>
  <c r="G78" i="15"/>
  <c r="G77" i="15"/>
  <c r="G76" i="15"/>
  <c r="G80" i="15" s="1"/>
  <c r="G31" i="15" s="1"/>
  <c r="G45" i="15"/>
  <c r="G41" i="15"/>
  <c r="G40" i="15"/>
  <c r="G42" i="15" s="1"/>
  <c r="G30" i="15"/>
  <c r="G26" i="15"/>
  <c r="G25" i="15"/>
  <c r="G27" i="15" s="1"/>
  <c r="I6" i="15"/>
  <c r="G50" i="15" s="1"/>
  <c r="G37" i="16" l="1"/>
  <c r="I9" i="16"/>
  <c r="I8" i="16"/>
  <c r="G52" i="16"/>
  <c r="G120" i="15"/>
  <c r="G51" i="15" s="1"/>
  <c r="G52" i="15" s="1"/>
  <c r="G111" i="15"/>
  <c r="G36" i="15" s="1"/>
  <c r="G89" i="15"/>
  <c r="G46" i="15" s="1"/>
  <c r="G47" i="15" s="1"/>
  <c r="G32" i="15"/>
  <c r="G35" i="15"/>
  <c r="I7" i="15"/>
  <c r="G88" i="3"/>
  <c r="G86" i="3"/>
  <c r="G87" i="3"/>
  <c r="G85" i="3"/>
  <c r="G110" i="3"/>
  <c r="G111" i="3" s="1"/>
  <c r="G36" i="3" s="1"/>
  <c r="G109" i="3"/>
  <c r="G108" i="3"/>
  <c r="G107" i="3"/>
  <c r="G37" i="15" l="1"/>
  <c r="I9" i="15"/>
  <c r="I8" i="15"/>
  <c r="G79" i="3"/>
  <c r="G78" i="3"/>
  <c r="G77" i="3"/>
  <c r="G76" i="3"/>
  <c r="G41" i="3"/>
  <c r="G80" i="3" l="1"/>
  <c r="G31" i="3" s="1"/>
  <c r="G119" i="3"/>
  <c r="G118" i="3"/>
  <c r="G117" i="3"/>
  <c r="G116" i="3"/>
  <c r="G115" i="3"/>
  <c r="G84" i="3"/>
  <c r="G45" i="3"/>
  <c r="G40" i="3"/>
  <c r="G42" i="3" s="1"/>
  <c r="G30" i="3"/>
  <c r="G32" i="3" s="1"/>
  <c r="G26" i="3"/>
  <c r="G25" i="3"/>
  <c r="G27" i="3" s="1"/>
  <c r="I6" i="3"/>
  <c r="G50" i="3" s="1"/>
  <c r="I7" i="3" l="1"/>
  <c r="I9" i="3" s="1"/>
  <c r="G89" i="3"/>
  <c r="G120" i="3"/>
  <c r="G51" i="3" s="1"/>
  <c r="G52" i="3" s="1"/>
  <c r="G35" i="3"/>
  <c r="G37" i="3" s="1"/>
  <c r="G46" i="3" l="1"/>
  <c r="G47" i="3" s="1"/>
  <c r="I8" i="3"/>
</calcChain>
</file>

<file path=xl/sharedStrings.xml><?xml version="1.0" encoding="utf-8"?>
<sst xmlns="http://schemas.openxmlformats.org/spreadsheetml/2006/main" count="435" uniqueCount="77">
  <si>
    <t>Überprüfung der natürlichen Lüftung eines Raumes anhand Tabelle 3, ASR A3.6</t>
  </si>
  <si>
    <t>Vorhandene Lüftungsflächen im Verhältnis zu erforderlichen Lüftungsflächen</t>
  </si>
  <si>
    <t>System</t>
  </si>
  <si>
    <t>Maximal zulässige Raumtiefe bezogen auf die Raumhöhe (h) [m]</t>
  </si>
  <si>
    <t>für kontinuierliche Lüftung</t>
  </si>
  <si>
    <t>für Stoßlüftung</t>
  </si>
  <si>
    <t>I
einseitige
Lüftung</t>
  </si>
  <si>
    <t>II
Querlüftung</t>
  </si>
  <si>
    <t>Raumtiefe = 2,5 x h</t>
  </si>
  <si>
    <t>Raumtiefe von der Fensterfront aus</t>
  </si>
  <si>
    <t>Raumbreite</t>
  </si>
  <si>
    <t>Raumhöhe h</t>
  </si>
  <si>
    <t>Grundfläche</t>
  </si>
  <si>
    <t>Volumen</t>
  </si>
  <si>
    <t>(angenommene Luftgeschwindigkeit im Querschnitt = 0,08 m/s)</t>
  </si>
  <si>
    <t>Raumtiefe = 5,0 x h</t>
  </si>
  <si>
    <t>(angenommene Luftgeschwindigkeit im Querschnitt = 0,14 m/s)</t>
  </si>
  <si>
    <t>Die angegebenen Öffnungsflächen sind die Summen aus Zuluft- und Abluftflächen.</t>
  </si>
  <si>
    <t>m</t>
  </si>
  <si>
    <t>m²</t>
  </si>
  <si>
    <t>m³</t>
  </si>
  <si>
    <t>Personenzahl</t>
  </si>
  <si>
    <t>Überprüfung der Raumtiefe</t>
  </si>
  <si>
    <t>max. Raumtiefe = 2,5 x h =</t>
  </si>
  <si>
    <t xml:space="preserve">vorh. Raumtiefe = </t>
  </si>
  <si>
    <r>
      <t xml:space="preserve">(bei h &gt; 4 m: </t>
    </r>
    <r>
      <rPr>
        <sz val="11"/>
        <color rgb="FFFF0000"/>
        <rFont val="Arial"/>
        <family val="2"/>
      </rPr>
      <t>max. Raumtiefe</t>
    </r>
    <r>
      <rPr>
        <sz val="11"/>
        <color theme="1"/>
        <rFont val="Arial"/>
        <family val="2"/>
      </rPr>
      <t xml:space="preserve"> = 10 m)</t>
    </r>
  </si>
  <si>
    <r>
      <t xml:space="preserve">(bei h &gt; 4 m: </t>
    </r>
    <r>
      <rPr>
        <sz val="11"/>
        <color rgb="FFFF0000"/>
        <rFont val="Arial"/>
        <family val="2"/>
      </rPr>
      <t>max. Raumtiefe</t>
    </r>
    <r>
      <rPr>
        <sz val="11"/>
        <color theme="1"/>
        <rFont val="Arial"/>
        <family val="2"/>
      </rPr>
      <t xml:space="preserve"> = 20 m)</t>
    </r>
  </si>
  <si>
    <t xml:space="preserve">erforderliche Lüftungsfläche = 0,35 x Personen = </t>
  </si>
  <si>
    <t>siehe Mengenermittlung</t>
  </si>
  <si>
    <t>I.a</t>
  </si>
  <si>
    <t>I.b</t>
  </si>
  <si>
    <t>I.c</t>
  </si>
  <si>
    <t>erforderliche Lüftungsfläche = 1,05 / 10 m² x Grundfläche =</t>
  </si>
  <si>
    <t>Summe der vorh. Lüftungsflächen gekippter Fenster =</t>
  </si>
  <si>
    <t>Summe der vorh. Lüftungsflächen offener Fenster =</t>
  </si>
  <si>
    <t>II.a</t>
  </si>
  <si>
    <t>II.b</t>
  </si>
  <si>
    <t>II.c</t>
  </si>
  <si>
    <t>max. Raumtiefe = 5,0 x h =</t>
  </si>
  <si>
    <t xml:space="preserve">erforderliche Lüftungsfläche = 0,20 x Personen = </t>
  </si>
  <si>
    <t>erforderliche Lüftungsfläche = 0,60 / 10 m² x Grundfläche =</t>
  </si>
  <si>
    <t>Raum:</t>
  </si>
  <si>
    <t>Anzahl</t>
  </si>
  <si>
    <t>Fläche [m²]</t>
  </si>
  <si>
    <t>h [m]</t>
  </si>
  <si>
    <t>b [m]</t>
  </si>
  <si>
    <t>t [m]</t>
  </si>
  <si>
    <t>Summe</t>
  </si>
  <si>
    <t>A = h x b</t>
  </si>
  <si>
    <t>In die gelben Felder bitte Eingabe!</t>
  </si>
  <si>
    <t>Öffnungsfläche (ÖF) zur Sicherung des Mindestluftwechsels</t>
  </si>
  <si>
    <r>
      <t>[m² ÖF/</t>
    </r>
    <r>
      <rPr>
        <sz val="11"/>
        <color rgb="FFFF0000"/>
        <rFont val="Arial"/>
        <family val="2"/>
      </rPr>
      <t>anwesende Person</t>
    </r>
    <r>
      <rPr>
        <sz val="11"/>
        <color theme="1"/>
        <rFont val="Arial"/>
        <family val="2"/>
      </rPr>
      <t>]</t>
    </r>
  </si>
  <si>
    <r>
      <t>[m² ÖF/</t>
    </r>
    <r>
      <rPr>
        <sz val="11"/>
        <color rgb="FFFF0000"/>
        <rFont val="Arial"/>
        <family val="2"/>
      </rPr>
      <t>10 m² Grundfläche</t>
    </r>
    <r>
      <rPr>
        <sz val="11"/>
        <color theme="1"/>
        <rFont val="Arial"/>
        <family val="2"/>
      </rPr>
      <t>]</t>
    </r>
  </si>
  <si>
    <t>Person(en)</t>
  </si>
  <si>
    <t>Überprüfung der Öffnungsflächen gekippter Fenster (kontinuierliche Lüftung)</t>
  </si>
  <si>
    <t>Überprüfung der Öffnungsflächen geöffneter Fenster für Stoßlüftung</t>
  </si>
  <si>
    <t>3 x facher Luftwechsel
pro Stunde</t>
  </si>
  <si>
    <t>5 x facher Luftwechsel
pro Stunde</t>
  </si>
  <si>
    <t>Fenster/Fenstertür 1</t>
  </si>
  <si>
    <t>Fenster/Fenstertür 2</t>
  </si>
  <si>
    <t>Fenster/Fenstertür 3</t>
  </si>
  <si>
    <t>Fenster/Fenstertür 4</t>
  </si>
  <si>
    <t>natürliche Lüftung:</t>
  </si>
  <si>
    <t>Zimmertür (weit geöffnet)*</t>
  </si>
  <si>
    <t>--</t>
  </si>
  <si>
    <r>
      <rPr>
        <b/>
        <sz val="11"/>
        <color theme="1"/>
        <rFont val="Arial"/>
        <family val="2"/>
      </rPr>
      <t>Mengenermittlung:</t>
    </r>
    <r>
      <rPr>
        <sz val="11"/>
        <color theme="1"/>
        <rFont val="Arial"/>
        <family val="2"/>
      </rPr>
      <t xml:space="preserve"> Lüftungsfläche </t>
    </r>
    <r>
      <rPr>
        <b/>
        <sz val="11"/>
        <color rgb="FFFF0000"/>
        <rFont val="Arial"/>
        <family val="2"/>
      </rPr>
      <t>gekippter</t>
    </r>
    <r>
      <rPr>
        <b/>
        <sz val="11"/>
        <color theme="1"/>
        <rFont val="Arial"/>
        <family val="2"/>
      </rPr>
      <t xml:space="preserve"> Fenster</t>
    </r>
  </si>
  <si>
    <r>
      <rPr>
        <b/>
        <sz val="11"/>
        <color theme="1"/>
        <rFont val="Arial"/>
        <family val="2"/>
      </rPr>
      <t>Mengenermittlung:</t>
    </r>
    <r>
      <rPr>
        <sz val="11"/>
        <color theme="1"/>
        <rFont val="Arial"/>
        <family val="2"/>
      </rPr>
      <t xml:space="preserve"> Lüftungsfläche </t>
    </r>
    <r>
      <rPr>
        <b/>
        <sz val="11"/>
        <color rgb="FFFF0000"/>
        <rFont val="Arial"/>
        <family val="2"/>
      </rPr>
      <t>weit geöffneter</t>
    </r>
    <r>
      <rPr>
        <b/>
        <sz val="11"/>
        <color theme="1"/>
        <rFont val="Arial"/>
        <family val="2"/>
      </rPr>
      <t xml:space="preserve"> Fenster und Türen</t>
    </r>
  </si>
  <si>
    <t>I.b - einseitige Lüftung, Öffnungsfläche für kontinuierliche Lüftung (Kippstellung)</t>
  </si>
  <si>
    <t>II.b - Querlüftung, Öffnungsfläche für kontinuierliche Lüftung (Kippstellung)</t>
  </si>
  <si>
    <t>I.c - einseitige Lüftung, Öffnungsfläche für Stoßlüftung (weit geöffnete Lüftungsflächen)</t>
  </si>
  <si>
    <t>II.c - Querlüftung, Öffnungsfläche für Stoßlüftung (weit geffnete Lüftungsflächen)</t>
  </si>
  <si>
    <t>A = (A1 + A2) + A3</t>
  </si>
  <si>
    <t>A = (2 x h x t / 2) + b x t =</t>
  </si>
  <si>
    <t>a</t>
  </si>
  <si>
    <t>b</t>
  </si>
  <si>
    <t>c</t>
  </si>
  <si>
    <t>neu 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</si>
</sst>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/>
    <xf numFmtId="0" fontId="3" fillId="0" borderId="0" xfId="0" applyFont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/>
    <xf numFmtId="0" fontId="2" fillId="0" borderId="0" xfId="0" applyFont="1" applyBorder="1"/>
    <xf numFmtId="2" fontId="0" fillId="0" borderId="1" xfId="0" applyNumberFormat="1" applyBorder="1"/>
    <xf numFmtId="2" fontId="0" fillId="2" borderId="1" xfId="0" applyNumberFormat="1" applyFill="1" applyBorder="1"/>
    <xf numFmtId="0" fontId="2" fillId="0" borderId="0" xfId="0" applyFont="1"/>
    <xf numFmtId="0" fontId="0" fillId="3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5" borderId="4" xfId="0" applyFill="1" applyBorder="1"/>
    <xf numFmtId="0" fontId="0" fillId="5" borderId="5" xfId="0" applyFill="1" applyBorder="1"/>
    <xf numFmtId="0" fontId="0" fillId="0" borderId="0" xfId="0" applyFill="1"/>
    <xf numFmtId="0" fontId="0" fillId="7" borderId="5" xfId="0" applyFill="1" applyBorder="1"/>
    <xf numFmtId="0" fontId="0" fillId="7" borderId="6" xfId="0" applyFill="1" applyBorder="1"/>
    <xf numFmtId="0" fontId="0" fillId="6" borderId="5" xfId="0" applyFill="1" applyBorder="1"/>
    <xf numFmtId="0" fontId="0" fillId="10" borderId="5" xfId="0" applyFill="1" applyBorder="1"/>
    <xf numFmtId="0" fontId="0" fillId="8" borderId="5" xfId="0" applyFill="1" applyBorder="1"/>
    <xf numFmtId="0" fontId="0" fillId="8" borderId="6" xfId="0" applyFill="1" applyBorder="1"/>
    <xf numFmtId="0" fontId="0" fillId="6" borderId="0" xfId="0" applyFill="1" applyBorder="1"/>
    <xf numFmtId="2" fontId="0" fillId="6" borderId="1" xfId="0" applyNumberFormat="1" applyFill="1" applyBorder="1"/>
    <xf numFmtId="0" fontId="0" fillId="10" borderId="0" xfId="0" applyFill="1" applyBorder="1"/>
    <xf numFmtId="2" fontId="0" fillId="10" borderId="1" xfId="0" applyNumberFormat="1" applyFill="1" applyBorder="1"/>
    <xf numFmtId="0" fontId="0" fillId="7" borderId="0" xfId="0" applyFill="1" applyBorder="1"/>
    <xf numFmtId="0" fontId="0" fillId="7" borderId="8" xfId="0" applyFill="1" applyBorder="1"/>
    <xf numFmtId="2" fontId="0" fillId="7" borderId="1" xfId="0" applyNumberFormat="1" applyFill="1" applyBorder="1"/>
    <xf numFmtId="0" fontId="0" fillId="8" borderId="0" xfId="0" applyFill="1" applyBorder="1"/>
    <xf numFmtId="0" fontId="0" fillId="8" borderId="8" xfId="0" applyFill="1" applyBorder="1"/>
    <xf numFmtId="2" fontId="0" fillId="8" borderId="1" xfId="0" applyNumberFormat="1" applyFill="1" applyBorder="1"/>
    <xf numFmtId="2" fontId="0" fillId="6" borderId="5" xfId="0" applyNumberFormat="1" applyFill="1" applyBorder="1"/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3" xfId="0" applyFill="1" applyBorder="1" applyAlignment="1">
      <alignment horizontal="right"/>
    </xf>
    <xf numFmtId="0" fontId="0" fillId="6" borderId="8" xfId="0" applyFill="1" applyBorder="1"/>
    <xf numFmtId="0" fontId="0" fillId="10" borderId="8" xfId="0" applyFill="1" applyBorder="1"/>
    <xf numFmtId="2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/>
    <xf numFmtId="0" fontId="2" fillId="0" borderId="6" xfId="0" applyFont="1" applyBorder="1"/>
    <xf numFmtId="0" fontId="0" fillId="7" borderId="0" xfId="0" applyFill="1"/>
    <xf numFmtId="0" fontId="0" fillId="8" borderId="0" xfId="0" applyFill="1"/>
    <xf numFmtId="0" fontId="0" fillId="8" borderId="9" xfId="0" applyFill="1" applyBorder="1"/>
    <xf numFmtId="0" fontId="0" fillId="3" borderId="0" xfId="0" applyFill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0" xfId="0" applyFill="1" applyBorder="1"/>
    <xf numFmtId="0" fontId="0" fillId="3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6" borderId="4" xfId="0" applyNumberFormat="1" applyFill="1" applyBorder="1" applyAlignment="1">
      <alignment horizontal="center" vertical="center" wrapText="1"/>
    </xf>
    <xf numFmtId="2" fontId="0" fillId="6" borderId="7" xfId="0" applyNumberFormat="1" applyFill="1" applyBorder="1" applyAlignment="1">
      <alignment horizontal="center" vertical="center" wrapText="1"/>
    </xf>
    <xf numFmtId="2" fontId="0" fillId="6" borderId="5" xfId="0" applyNumberFormat="1" applyFill="1" applyBorder="1" applyAlignment="1">
      <alignment horizontal="center" vertical="center" wrapText="1"/>
    </xf>
    <xf numFmtId="2" fontId="0" fillId="6" borderId="8" xfId="0" applyNumberFormat="1" applyFill="1" applyBorder="1" applyAlignment="1">
      <alignment horizontal="center" vertical="center" wrapText="1"/>
    </xf>
    <xf numFmtId="2" fontId="0" fillId="6" borderId="6" xfId="0" applyNumberFormat="1" applyFill="1" applyBorder="1" applyAlignment="1">
      <alignment horizontal="center" vertical="center" wrapText="1"/>
    </xf>
    <xf numFmtId="2" fontId="0" fillId="6" borderId="9" xfId="0" applyNumberFormat="1" applyFill="1" applyBorder="1" applyAlignment="1">
      <alignment horizontal="center" vertical="center" wrapText="1"/>
    </xf>
    <xf numFmtId="2" fontId="0" fillId="7" borderId="4" xfId="0" applyNumberFormat="1" applyFill="1" applyBorder="1" applyAlignment="1">
      <alignment horizontal="center" vertical="center" wrapText="1"/>
    </xf>
    <xf numFmtId="2" fontId="0" fillId="7" borderId="7" xfId="0" applyNumberFormat="1" applyFill="1" applyBorder="1" applyAlignment="1">
      <alignment horizontal="center" vertical="center" wrapText="1"/>
    </xf>
    <xf numFmtId="2" fontId="0" fillId="7" borderId="5" xfId="0" applyNumberFormat="1" applyFill="1" applyBorder="1" applyAlignment="1">
      <alignment horizontal="center" vertical="center" wrapText="1"/>
    </xf>
    <xf numFmtId="2" fontId="0" fillId="7" borderId="8" xfId="0" applyNumberFormat="1" applyFill="1" applyBorder="1" applyAlignment="1">
      <alignment horizontal="center" vertical="center" wrapText="1"/>
    </xf>
    <xf numFmtId="2" fontId="0" fillId="7" borderId="6" xfId="0" applyNumberFormat="1" applyFill="1" applyBorder="1" applyAlignment="1">
      <alignment horizontal="center" vertical="center" wrapText="1"/>
    </xf>
    <xf numFmtId="2" fontId="0" fillId="7" borderId="9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2" fontId="0" fillId="9" borderId="4" xfId="0" applyNumberFormat="1" applyFill="1" applyBorder="1" applyAlignment="1">
      <alignment horizontal="center" vertical="center" wrapText="1"/>
    </xf>
    <xf numFmtId="2" fontId="0" fillId="9" borderId="7" xfId="0" applyNumberFormat="1" applyFill="1" applyBorder="1" applyAlignment="1">
      <alignment horizontal="center" vertical="center" wrapText="1"/>
    </xf>
    <xf numFmtId="2" fontId="0" fillId="9" borderId="5" xfId="0" applyNumberFormat="1" applyFill="1" applyBorder="1" applyAlignment="1">
      <alignment horizontal="center" vertical="center" wrapText="1"/>
    </xf>
    <xf numFmtId="2" fontId="0" fillId="9" borderId="8" xfId="0" applyNumberFormat="1" applyFill="1" applyBorder="1" applyAlignment="1">
      <alignment horizontal="center" vertical="center" wrapText="1"/>
    </xf>
    <xf numFmtId="2" fontId="0" fillId="9" borderId="6" xfId="0" applyNumberFormat="1" applyFill="1" applyBorder="1" applyAlignment="1">
      <alignment horizontal="center" vertical="center" wrapText="1"/>
    </xf>
    <xf numFmtId="2" fontId="0" fillId="9" borderId="9" xfId="0" applyNumberFormat="1" applyFill="1" applyBorder="1" applyAlignment="1">
      <alignment horizontal="center" vertical="center" wrapText="1"/>
    </xf>
    <xf numFmtId="2" fontId="0" fillId="8" borderId="4" xfId="0" applyNumberFormat="1" applyFill="1" applyBorder="1" applyAlignment="1">
      <alignment horizontal="center" vertical="center" wrapText="1"/>
    </xf>
    <xf numFmtId="2" fontId="0" fillId="8" borderId="7" xfId="0" applyNumberFormat="1" applyFill="1" applyBorder="1" applyAlignment="1">
      <alignment horizontal="center" vertical="center" wrapText="1"/>
    </xf>
    <xf numFmtId="2" fontId="0" fillId="8" borderId="5" xfId="0" applyNumberFormat="1" applyFill="1" applyBorder="1" applyAlignment="1">
      <alignment horizontal="center" vertical="center" wrapText="1"/>
    </xf>
    <xf numFmtId="2" fontId="0" fillId="8" borderId="8" xfId="0" applyNumberFormat="1" applyFill="1" applyBorder="1" applyAlignment="1">
      <alignment horizontal="center" vertical="center" wrapText="1"/>
    </xf>
    <xf numFmtId="2" fontId="0" fillId="8" borderId="6" xfId="0" applyNumberFormat="1" applyFill="1" applyBorder="1" applyAlignment="1">
      <alignment horizontal="center" vertical="center" wrapText="1"/>
    </xf>
    <xf numFmtId="2" fontId="0" fillId="8" borderId="9" xfId="0" applyNumberForma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/>
    </xf>
  </cellXfs>
  <cellStyles count="1">
    <cellStyle name="Standard" xfId="0" builtinId="0"/>
  </cellStyles>
  <dxfs count="5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68035</xdr:colOff>
      <xdr:row>53</xdr:row>
      <xdr:rowOff>37075</xdr:rowOff>
    </xdr:from>
    <xdr:to>
      <xdr:col>9</xdr:col>
      <xdr:colOff>799419</xdr:colOff>
      <xdr:row>122</xdr:row>
      <xdr:rowOff>17008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7A76F6F4-E62B-47FF-B812-63570B59BC45}"/>
            </a:ext>
          </a:extLst>
        </xdr:cNvPr>
        <xdr:cNvSpPr txBox="1"/>
      </xdr:nvSpPr>
      <xdr:spPr>
        <a:xfrm>
          <a:off x="5791539" y="10540088"/>
          <a:ext cx="2585358" cy="123539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Die ASR A3.6 "Lüftung" stellt den Stand der Technik dar. Ihre Mindestforder-ungen an die</a:t>
          </a:r>
          <a:r>
            <a:rPr lang="de-DE" sz="1100" baseline="0"/>
            <a:t> bauliche Ausstattung von Arbeitsstätten sind bei der Planung von Gebäuden heran zu ziehen.</a:t>
          </a:r>
          <a:endParaRPr lang="de-DE" sz="1100"/>
        </a:p>
        <a:p>
          <a:r>
            <a:rPr lang="de-DE" sz="1100"/>
            <a:t>Diese Arbeitshilfe dient dazu, für einzelne Räume die Möglichkeit der natürlichen Lüftung zu überprüfen. Danach können Sie Ihre Räume nach den Empfehlungen des UBA</a:t>
          </a:r>
          <a:r>
            <a:rPr lang="de-DE" sz="1100" baseline="0"/>
            <a:t> priorisieren, um dann sinnvolle und erforderliche Maßnahmen zu planen. Dies könnte sein</a:t>
          </a:r>
        </a:p>
        <a:p>
          <a:r>
            <a:rPr lang="de-DE" sz="1100" baseline="0"/>
            <a:t>- die Verbesserung der natürlichen Lüftung durch Umbau oder Austausch der Fensterflügel,</a:t>
          </a:r>
        </a:p>
        <a:p>
          <a:r>
            <a:rPr lang="de-DE" sz="1100" baseline="0"/>
            <a:t>- die Unterstützung der vorhandenen Lüftung durch mobile Raumluftreiniger,</a:t>
          </a:r>
        </a:p>
        <a:p>
          <a:r>
            <a:rPr lang="de-DE" sz="1100" baseline="0"/>
            <a:t>- der Einbau von RLT in verschiedenen Ausprägungen.</a:t>
          </a:r>
        </a:p>
        <a:p>
          <a:endParaRPr lang="de-DE" sz="1100" baseline="0"/>
        </a:p>
        <a:p>
          <a:r>
            <a:rPr lang="de-DE" sz="1100" baseline="0"/>
            <a:t>Die Arbeitshilfe folgt den Formeln der ASR A3.6. Sie ist für quaderförmige Räume gedacht. Die sinngemäße Anwendung  für andere Geometrien liegt im Ermessen des Anwenders.</a:t>
          </a:r>
        </a:p>
        <a:p>
          <a:endParaRPr lang="de-DE" sz="1100" baseline="0"/>
        </a:p>
        <a:p>
          <a:r>
            <a:rPr lang="de-DE" sz="1100" baseline="0"/>
            <a:t>Bei einseitiger Lüftung wird ein Luftaustausch bis zu 10 m Raumtiefe </a:t>
          </a:r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angenommen, bei Querlüftung bis 20 m Raumtiefe. Größere Räume sind nicht mehr natürlich zu lüften.</a:t>
          </a:r>
        </a:p>
        <a:p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Für Querlüftung sind gegenüber liegende Öffnungsflächen zu berücksichtigen. </a:t>
          </a:r>
        </a:p>
        <a:p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Sofern bei der Querlüftung Zimmer-türen als Öffnungsfläche berücksichtigt werden, muss sichergestellt sein, dass eine </a:t>
          </a:r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Luftströmung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über andere in der Nähe befindliche, geöffnete Fenster oder Außentüren stattfindet.</a:t>
          </a:r>
          <a:endParaRPr lang="de-DE">
            <a:effectLst/>
          </a:endParaRPr>
        </a:p>
        <a:p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Die angegebenen Öffnungsflächen (nicht Rohbaumaße) sind die Summen aus Zuluft- und Abluftflächen. Dabei sind grundsätzlich Fenster und Türen zu berücksichtigen. Durch die Veränderung der Mengen (An- und Abwahl von Flächen) kann eine Anpassung an das tatsächliche Lüftungsverhalten erreicht werden.</a:t>
          </a:r>
          <a:b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Weil die möglichen Öffnungsflächen von Fall zu Fall differieren können (z.B. einseitige Fensteranordnung mit Zimmertür oder beidseitige Fenster) sind für einseitige Lüftung und Querlüftung je zwei Mengenermittlungen vorgesehen.</a:t>
          </a:r>
        </a:p>
        <a:p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Der tatsächliche Lüftungserfolg ist abhängig von der Windstärke und/oder vom Temperaturunterschied zwischen innen und außen.</a:t>
          </a:r>
        </a:p>
        <a:p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Für die Dauer eines Stoß-Lüftungsintervalls gibt die ASR A3.6 zur Orientierung vor:</a:t>
          </a: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Sommer 10 min</a:t>
          </a: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Frühjahr / Herbst 5 min</a:t>
          </a: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Winter 3 min</a:t>
          </a: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in Büros nach 60 min</a:t>
          </a: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in Beprechungsräumen nach 20 min.</a:t>
          </a:r>
        </a:p>
      </xdr:txBody>
    </xdr:sp>
    <xdr:clientData/>
  </xdr:twoCellAnchor>
  <xdr:twoCellAnchor>
    <xdr:from>
      <xdr:col>2</xdr:col>
      <xdr:colOff>19050</xdr:colOff>
      <xdr:row>60</xdr:row>
      <xdr:rowOff>9525</xdr:rowOff>
    </xdr:from>
    <xdr:to>
      <xdr:col>3</xdr:col>
      <xdr:colOff>819150</xdr:colOff>
      <xdr:row>69</xdr:row>
      <xdr:rowOff>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C352D990-6449-4340-878A-72212F7B59C1}"/>
            </a:ext>
          </a:extLst>
        </xdr:cNvPr>
        <xdr:cNvSpPr/>
      </xdr:nvSpPr>
      <xdr:spPr>
        <a:xfrm>
          <a:off x="1695450" y="11544300"/>
          <a:ext cx="1638300" cy="1619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85724</xdr:colOff>
      <xdr:row>60</xdr:row>
      <xdr:rowOff>9525</xdr:rowOff>
    </xdr:from>
    <xdr:to>
      <xdr:col>1</xdr:col>
      <xdr:colOff>533399</xdr:colOff>
      <xdr:row>68</xdr:row>
      <xdr:rowOff>85725</xdr:rowOff>
    </xdr:to>
    <xdr:sp macro="" textlink="">
      <xdr:nvSpPr>
        <xdr:cNvPr id="3" name="Rechtwinkliges Dreieck 2">
          <a:extLst>
            <a:ext uri="{FF2B5EF4-FFF2-40B4-BE49-F238E27FC236}">
              <a16:creationId xmlns:a16="http://schemas.microsoft.com/office/drawing/2014/main" id="{0AAD1D34-3149-44C7-AB4D-09DEC40F17EE}"/>
            </a:ext>
          </a:extLst>
        </xdr:cNvPr>
        <xdr:cNvSpPr/>
      </xdr:nvSpPr>
      <xdr:spPr>
        <a:xfrm rot="10800000">
          <a:off x="923924" y="11544300"/>
          <a:ext cx="447675" cy="1524000"/>
        </a:xfrm>
        <a:prstGeom prst="rtTriangl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323849</xdr:colOff>
      <xdr:row>60</xdr:row>
      <xdr:rowOff>19050</xdr:rowOff>
    </xdr:from>
    <xdr:to>
      <xdr:col>4</xdr:col>
      <xdr:colOff>790574</xdr:colOff>
      <xdr:row>68</xdr:row>
      <xdr:rowOff>95250</xdr:rowOff>
    </xdr:to>
    <xdr:sp macro="" textlink="">
      <xdr:nvSpPr>
        <xdr:cNvPr id="4" name="Rechtwinkliges Dreieck 3">
          <a:extLst>
            <a:ext uri="{FF2B5EF4-FFF2-40B4-BE49-F238E27FC236}">
              <a16:creationId xmlns:a16="http://schemas.microsoft.com/office/drawing/2014/main" id="{A4CC6469-72B8-42B8-A44E-202E70144412}"/>
            </a:ext>
          </a:extLst>
        </xdr:cNvPr>
        <xdr:cNvSpPr/>
      </xdr:nvSpPr>
      <xdr:spPr>
        <a:xfrm rot="10800000" flipH="1">
          <a:off x="3676649" y="11553825"/>
          <a:ext cx="466725" cy="1524000"/>
        </a:xfrm>
        <a:prstGeom prst="rtTriangl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19050</xdr:colOff>
      <xdr:row>55</xdr:row>
      <xdr:rowOff>9525</xdr:rowOff>
    </xdr:from>
    <xdr:to>
      <xdr:col>3</xdr:col>
      <xdr:colOff>819150</xdr:colOff>
      <xdr:row>57</xdr:row>
      <xdr:rowOff>123825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D74158FA-A194-40C7-920D-B7C8221D776A}"/>
            </a:ext>
          </a:extLst>
        </xdr:cNvPr>
        <xdr:cNvSpPr/>
      </xdr:nvSpPr>
      <xdr:spPr>
        <a:xfrm>
          <a:off x="1695450" y="10639425"/>
          <a:ext cx="1638300" cy="476250"/>
        </a:xfrm>
        <a:prstGeom prst="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571500</xdr:colOff>
      <xdr:row>62</xdr:row>
      <xdr:rowOff>114300</xdr:rowOff>
    </xdr:from>
    <xdr:to>
      <xdr:col>1</xdr:col>
      <xdr:colOff>819150</xdr:colOff>
      <xdr:row>64</xdr:row>
      <xdr:rowOff>76200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479E4CF9-776C-4988-9E27-0671B76C9E60}"/>
            </a:ext>
          </a:extLst>
        </xdr:cNvPr>
        <xdr:cNvSpPr txBox="1"/>
      </xdr:nvSpPr>
      <xdr:spPr>
        <a:xfrm>
          <a:off x="1409700" y="12011025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h</a:t>
          </a:r>
        </a:p>
      </xdr:txBody>
    </xdr:sp>
    <xdr:clientData/>
  </xdr:twoCellAnchor>
  <xdr:twoCellAnchor>
    <xdr:from>
      <xdr:col>2</xdr:col>
      <xdr:colOff>714375</xdr:colOff>
      <xdr:row>60</xdr:row>
      <xdr:rowOff>57150</xdr:rowOff>
    </xdr:from>
    <xdr:to>
      <xdr:col>3</xdr:col>
      <xdr:colOff>123825</xdr:colOff>
      <xdr:row>62</xdr:row>
      <xdr:rowOff>25400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3703BA43-EDEC-4FD6-AEE6-029723D03E1A}"/>
            </a:ext>
          </a:extLst>
        </xdr:cNvPr>
        <xdr:cNvSpPr txBox="1"/>
      </xdr:nvSpPr>
      <xdr:spPr>
        <a:xfrm>
          <a:off x="2390775" y="11591925"/>
          <a:ext cx="247650" cy="3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b</a:t>
          </a:r>
        </a:p>
      </xdr:txBody>
    </xdr:sp>
    <xdr:clientData/>
  </xdr:twoCellAnchor>
  <xdr:twoCellAnchor>
    <xdr:from>
      <xdr:col>4</xdr:col>
      <xdr:colOff>19050</xdr:colOff>
      <xdr:row>55</xdr:row>
      <xdr:rowOff>76200</xdr:rowOff>
    </xdr:from>
    <xdr:to>
      <xdr:col>4</xdr:col>
      <xdr:colOff>266700</xdr:colOff>
      <xdr:row>57</xdr:row>
      <xdr:rowOff>38100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7C5068F-217C-4419-A048-C2B183787B44}"/>
            </a:ext>
          </a:extLst>
        </xdr:cNvPr>
        <xdr:cNvSpPr txBox="1"/>
      </xdr:nvSpPr>
      <xdr:spPr>
        <a:xfrm>
          <a:off x="3371850" y="10706100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t</a:t>
          </a:r>
        </a:p>
      </xdr:txBody>
    </xdr:sp>
    <xdr:clientData/>
  </xdr:twoCellAnchor>
  <xdr:twoCellAnchor>
    <xdr:from>
      <xdr:col>1</xdr:col>
      <xdr:colOff>152400</xdr:colOff>
      <xdr:row>60</xdr:row>
      <xdr:rowOff>47626</xdr:rowOff>
    </xdr:from>
    <xdr:to>
      <xdr:col>1</xdr:col>
      <xdr:colOff>514350</xdr:colOff>
      <xdr:row>61</xdr:row>
      <xdr:rowOff>133351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35FC909E-B0F8-4BFF-917F-D416CE45D605}"/>
            </a:ext>
          </a:extLst>
        </xdr:cNvPr>
        <xdr:cNvSpPr txBox="1"/>
      </xdr:nvSpPr>
      <xdr:spPr>
        <a:xfrm>
          <a:off x="990600" y="11582401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A1</a:t>
          </a:r>
        </a:p>
      </xdr:txBody>
    </xdr:sp>
    <xdr:clientData/>
  </xdr:twoCellAnchor>
  <xdr:twoCellAnchor>
    <xdr:from>
      <xdr:col>4</xdr:col>
      <xdr:colOff>342900</xdr:colOff>
      <xdr:row>60</xdr:row>
      <xdr:rowOff>57151</xdr:rowOff>
    </xdr:from>
    <xdr:to>
      <xdr:col>4</xdr:col>
      <xdr:colOff>704850</xdr:colOff>
      <xdr:row>61</xdr:row>
      <xdr:rowOff>142876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8595ED4-97A4-436C-B775-92C86B44B3A5}"/>
            </a:ext>
          </a:extLst>
        </xdr:cNvPr>
        <xdr:cNvSpPr txBox="1"/>
      </xdr:nvSpPr>
      <xdr:spPr>
        <a:xfrm>
          <a:off x="3695700" y="11591926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A2</a:t>
          </a:r>
        </a:p>
      </xdr:txBody>
    </xdr:sp>
    <xdr:clientData/>
  </xdr:twoCellAnchor>
  <xdr:twoCellAnchor>
    <xdr:from>
      <xdr:col>2</xdr:col>
      <xdr:colOff>657225</xdr:colOff>
      <xdr:row>55</xdr:row>
      <xdr:rowOff>95251</xdr:rowOff>
    </xdr:from>
    <xdr:to>
      <xdr:col>3</xdr:col>
      <xdr:colOff>180975</xdr:colOff>
      <xdr:row>57</xdr:row>
      <xdr:rowOff>1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FC0E292C-65BD-485D-988E-D10FED372482}"/>
            </a:ext>
          </a:extLst>
        </xdr:cNvPr>
        <xdr:cNvSpPr txBox="1"/>
      </xdr:nvSpPr>
      <xdr:spPr>
        <a:xfrm>
          <a:off x="2333625" y="10725151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A3</a:t>
          </a:r>
        </a:p>
      </xdr:txBody>
    </xdr:sp>
    <xdr:clientData/>
  </xdr:twoCellAnchor>
  <xdr:twoCellAnchor>
    <xdr:from>
      <xdr:col>1</xdr:col>
      <xdr:colOff>171450</xdr:colOff>
      <xdr:row>58</xdr:row>
      <xdr:rowOff>19050</xdr:rowOff>
    </xdr:from>
    <xdr:to>
      <xdr:col>1</xdr:col>
      <xdr:colOff>419100</xdr:colOff>
      <xdr:row>59</xdr:row>
      <xdr:rowOff>161925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4C2A3AF7-B4D6-4B60-93A3-9AFB02F4288B}"/>
            </a:ext>
          </a:extLst>
        </xdr:cNvPr>
        <xdr:cNvSpPr txBox="1"/>
      </xdr:nvSpPr>
      <xdr:spPr>
        <a:xfrm>
          <a:off x="1009650" y="11191875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t</a:t>
          </a:r>
        </a:p>
      </xdr:txBody>
    </xdr:sp>
    <xdr:clientData/>
  </xdr:twoCellAnchor>
  <xdr:twoCellAnchor>
    <xdr:from>
      <xdr:col>2</xdr:col>
      <xdr:colOff>9525</xdr:colOff>
      <xdr:row>92</xdr:row>
      <xdr:rowOff>28575</xdr:rowOff>
    </xdr:from>
    <xdr:to>
      <xdr:col>3</xdr:col>
      <xdr:colOff>809625</xdr:colOff>
      <xdr:row>101</xdr:row>
      <xdr:rowOff>19050</xdr:rowOff>
    </xdr:to>
    <xdr:sp macro="" textlink="">
      <xdr:nvSpPr>
        <xdr:cNvPr id="13" name="Rechteck 12">
          <a:extLst>
            <a:ext uri="{FF2B5EF4-FFF2-40B4-BE49-F238E27FC236}">
              <a16:creationId xmlns:a16="http://schemas.microsoft.com/office/drawing/2014/main" id="{77D5D1AC-2DA3-4848-A9A9-5BAE41C6877D}"/>
            </a:ext>
          </a:extLst>
        </xdr:cNvPr>
        <xdr:cNvSpPr/>
      </xdr:nvSpPr>
      <xdr:spPr>
        <a:xfrm>
          <a:off x="1685925" y="15725775"/>
          <a:ext cx="1638300" cy="1619250"/>
        </a:xfrm>
        <a:prstGeom prst="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561975</xdr:colOff>
      <xdr:row>94</xdr:row>
      <xdr:rowOff>114300</xdr:rowOff>
    </xdr:from>
    <xdr:to>
      <xdr:col>1</xdr:col>
      <xdr:colOff>809625</xdr:colOff>
      <xdr:row>96</xdr:row>
      <xdr:rowOff>76200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9DEE5A05-5EAA-42B9-A60A-013D08703D97}"/>
            </a:ext>
          </a:extLst>
        </xdr:cNvPr>
        <xdr:cNvSpPr txBox="1"/>
      </xdr:nvSpPr>
      <xdr:spPr>
        <a:xfrm>
          <a:off x="1400175" y="16173450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h</a:t>
          </a:r>
        </a:p>
      </xdr:txBody>
    </xdr:sp>
    <xdr:clientData/>
  </xdr:twoCellAnchor>
  <xdr:twoCellAnchor>
    <xdr:from>
      <xdr:col>2</xdr:col>
      <xdr:colOff>720725</xdr:colOff>
      <xdr:row>92</xdr:row>
      <xdr:rowOff>57150</xdr:rowOff>
    </xdr:from>
    <xdr:to>
      <xdr:col>3</xdr:col>
      <xdr:colOff>130175</xdr:colOff>
      <xdr:row>94</xdr:row>
      <xdr:rowOff>25400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4F570B02-DC0A-4464-BD28-25D4EC894C46}"/>
            </a:ext>
          </a:extLst>
        </xdr:cNvPr>
        <xdr:cNvSpPr txBox="1"/>
      </xdr:nvSpPr>
      <xdr:spPr>
        <a:xfrm>
          <a:off x="2397125" y="15754350"/>
          <a:ext cx="247650" cy="3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b</a:t>
          </a:r>
        </a:p>
      </xdr:txBody>
    </xdr:sp>
    <xdr:clientData/>
  </xdr:twoCellAnchor>
  <xdr:twoCellAnchor>
    <xdr:from>
      <xdr:col>3</xdr:col>
      <xdr:colOff>384710</xdr:colOff>
      <xdr:row>52</xdr:row>
      <xdr:rowOff>51086</xdr:rowOff>
    </xdr:from>
    <xdr:to>
      <xdr:col>6</xdr:col>
      <xdr:colOff>238224</xdr:colOff>
      <xdr:row>114</xdr:row>
      <xdr:rowOff>25081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26951F7F-2B8B-4031-81FA-A07EE75596C4}"/>
            </a:ext>
          </a:extLst>
        </xdr:cNvPr>
        <xdr:cNvSpPr txBox="1"/>
      </xdr:nvSpPr>
      <xdr:spPr>
        <a:xfrm rot="18226017">
          <a:off x="-1572026" y="14858068"/>
          <a:ext cx="11089329" cy="2124206"/>
        </a:xfrm>
        <a:prstGeom prst="rect">
          <a:avLst/>
        </a:prstGeom>
        <a:noFill/>
        <a:ln w="9525" cmpd="sng">
          <a:solidFill>
            <a:schemeClr val="lt1">
              <a:shade val="50000"/>
              <a:alpha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5000" b="1">
              <a:solidFill>
                <a:schemeClr val="dk1">
                  <a:alpha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 U S T E R</a:t>
          </a:r>
        </a:p>
      </xdr:txBody>
    </xdr:sp>
    <xdr:clientData/>
  </xdr:twoCellAnchor>
  <xdr:twoCellAnchor>
    <xdr:from>
      <xdr:col>3</xdr:col>
      <xdr:colOff>384031</xdr:colOff>
      <xdr:row>0</xdr:row>
      <xdr:rowOff>0</xdr:rowOff>
    </xdr:from>
    <xdr:to>
      <xdr:col>6</xdr:col>
      <xdr:colOff>237545</xdr:colOff>
      <xdr:row>56</xdr:row>
      <xdr:rowOff>42030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F13295AC-836C-41BC-BCCA-F3977462DF8B}"/>
            </a:ext>
          </a:extLst>
        </xdr:cNvPr>
        <xdr:cNvSpPr txBox="1"/>
      </xdr:nvSpPr>
      <xdr:spPr>
        <a:xfrm rot="18226017">
          <a:off x="-1572705" y="4482562"/>
          <a:ext cx="11089329" cy="2124206"/>
        </a:xfrm>
        <a:prstGeom prst="rect">
          <a:avLst/>
        </a:prstGeom>
        <a:noFill/>
        <a:ln w="9525" cmpd="sng">
          <a:solidFill>
            <a:schemeClr val="lt1">
              <a:shade val="50000"/>
              <a:alpha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5000" b="1">
              <a:solidFill>
                <a:schemeClr val="dk1">
                  <a:alpha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 U S T E 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68035</xdr:colOff>
      <xdr:row>53</xdr:row>
      <xdr:rowOff>37075</xdr:rowOff>
    </xdr:from>
    <xdr:to>
      <xdr:col>9</xdr:col>
      <xdr:colOff>799419</xdr:colOff>
      <xdr:row>122</xdr:row>
      <xdr:rowOff>17008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70A9873-F48C-4EE6-A9A1-AA8BF63AF29B}"/>
            </a:ext>
          </a:extLst>
        </xdr:cNvPr>
        <xdr:cNvSpPr txBox="1"/>
      </xdr:nvSpPr>
      <xdr:spPr>
        <a:xfrm>
          <a:off x="5773510" y="10657450"/>
          <a:ext cx="2579234" cy="12524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Die ASR A3.6 "Lüftung" stellt den Stand der Technik dar. Ihre Mindestforder-ungen an die</a:t>
          </a:r>
          <a:r>
            <a:rPr lang="de-DE" sz="1100" baseline="0"/>
            <a:t> bauliche Ausstattung von Arbeitsstätten sind bei der Planung von Gebäuden heran zu ziehen.</a:t>
          </a:r>
          <a:endParaRPr lang="de-DE" sz="1100"/>
        </a:p>
        <a:p>
          <a:r>
            <a:rPr lang="de-DE" sz="1100"/>
            <a:t>Diese Arbeitshilfe dient dazu, für einzelne Räume die Möglichkeit der natürlichen Lüftung zu überprüfen. Danach können Sie Ihre Räume nach den Empfehlungen des UBA</a:t>
          </a:r>
          <a:r>
            <a:rPr lang="de-DE" sz="1100" baseline="0"/>
            <a:t> priorisieren, um dann sinnvolle und erforderliche Maßnahmen zu planen. Dies könnte sein</a:t>
          </a:r>
        </a:p>
        <a:p>
          <a:r>
            <a:rPr lang="de-DE" sz="1100" baseline="0"/>
            <a:t>- die Verbesserung der natürlichen Lüftung durch Umbau oder Austausch der Fensterflügel,</a:t>
          </a:r>
        </a:p>
        <a:p>
          <a:r>
            <a:rPr lang="de-DE" sz="1100" baseline="0"/>
            <a:t>- die Unterstützung der vorhandenen Lüftung durch mobile Raumluftreiniger,</a:t>
          </a:r>
        </a:p>
        <a:p>
          <a:r>
            <a:rPr lang="de-DE" sz="1100" baseline="0"/>
            <a:t>- der Einbau von RLT in verschiedenen Ausprägungen.</a:t>
          </a:r>
        </a:p>
        <a:p>
          <a:endParaRPr lang="de-DE" sz="1100" baseline="0"/>
        </a:p>
        <a:p>
          <a:r>
            <a:rPr lang="de-DE" sz="1100" baseline="0"/>
            <a:t>Die Arbeitshilfe folgt den Formeln der ASR A3.6. Sie ist für quaderförmige Räume gedacht. Die sinngemäße Anwendung  für andere Geometrien liegt im Ermessen des Anwenders.</a:t>
          </a:r>
        </a:p>
        <a:p>
          <a:endParaRPr lang="de-DE" sz="1100" baseline="0"/>
        </a:p>
        <a:p>
          <a:r>
            <a:rPr lang="de-DE" sz="1100" baseline="0"/>
            <a:t>Bei einseitiger Lüftung wird ein Luftaustausch bis zu 10 m Raumtiefe </a:t>
          </a:r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angenommen, bei Querlüftung bis 20 m Raumtiefe. Größere Räume sind nicht mehr natürlich zu lüften.</a:t>
          </a:r>
        </a:p>
        <a:p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Für Querlüftung sind gegenüber liegende Öffnungsflächen zu berücksichtigen. </a:t>
          </a:r>
        </a:p>
        <a:p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Sofern bei der Querlüftung Zimmer-türen als Öffnungsfläche berücksichtigt werden, muss sichergestellt sein, dass eine </a:t>
          </a:r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Luftströmung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über andere in der Nähe befindliche, geöffnete Fenster oder Außentüren stattfindet (--&gt; Durchzug).</a:t>
          </a:r>
          <a:endParaRPr lang="de-DE">
            <a:effectLst/>
          </a:endParaRPr>
        </a:p>
        <a:p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Die angegebenen Öffnungsflächen (nicht Rohbaumaße) sind die Summen aus Zuluft- und Abluftflächen. Dabei sind grundsätzlich Fenster und Türen zu berücksichtigen. Durch die Veränderung der Mengen (An- und Abwahl von Flächen) kann eine Anpassung an das tatsächliche Lüftungsverhalten erreicht werden.</a:t>
          </a:r>
          <a:b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Weil die möglichen Öffnungsflächen von Fall zu Fall differieren können (z.B. einseitige Fensteranordnung mit Zimmertür oder beidseitige Fenster) sind für einseitige Lüftung und Querlüftung je zwei Mengenermittlungen vorgesehen.</a:t>
          </a:r>
        </a:p>
        <a:p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Der tatsächliche Lüftungserfolg ist abhängig von der Windstärke und/oder vom Temperaturunterschied zwischen innen und außen.</a:t>
          </a:r>
        </a:p>
        <a:p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Für die Dauer eines Stoß-Lüftungsintervalls gibt die ASR A3.6 zur Orientierung vor:</a:t>
          </a: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Sommer 10 min</a:t>
          </a: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Frühjahr / Herbst 5 min</a:t>
          </a: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Winter 3 min</a:t>
          </a: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in Büros nach 60 min</a:t>
          </a: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in Beprechungsräumen nach 20 min.</a:t>
          </a:r>
        </a:p>
      </xdr:txBody>
    </xdr:sp>
    <xdr:clientData/>
  </xdr:twoCellAnchor>
  <xdr:twoCellAnchor>
    <xdr:from>
      <xdr:col>2</xdr:col>
      <xdr:colOff>19050</xdr:colOff>
      <xdr:row>60</xdr:row>
      <xdr:rowOff>9525</xdr:rowOff>
    </xdr:from>
    <xdr:to>
      <xdr:col>3</xdr:col>
      <xdr:colOff>819150</xdr:colOff>
      <xdr:row>69</xdr:row>
      <xdr:rowOff>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7C975E39-E438-4881-A18A-2732DA7A5460}"/>
            </a:ext>
          </a:extLst>
        </xdr:cNvPr>
        <xdr:cNvSpPr/>
      </xdr:nvSpPr>
      <xdr:spPr>
        <a:xfrm>
          <a:off x="1695450" y="11906250"/>
          <a:ext cx="1638300" cy="1619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85724</xdr:colOff>
      <xdr:row>60</xdr:row>
      <xdr:rowOff>9525</xdr:rowOff>
    </xdr:from>
    <xdr:to>
      <xdr:col>1</xdr:col>
      <xdr:colOff>533399</xdr:colOff>
      <xdr:row>68</xdr:row>
      <xdr:rowOff>85725</xdr:rowOff>
    </xdr:to>
    <xdr:sp macro="" textlink="">
      <xdr:nvSpPr>
        <xdr:cNvPr id="4" name="Rechtwinkliges Dreieck 3">
          <a:extLst>
            <a:ext uri="{FF2B5EF4-FFF2-40B4-BE49-F238E27FC236}">
              <a16:creationId xmlns:a16="http://schemas.microsoft.com/office/drawing/2014/main" id="{C4B30EB3-4F2A-446C-9474-05E1840FA232}"/>
            </a:ext>
          </a:extLst>
        </xdr:cNvPr>
        <xdr:cNvSpPr/>
      </xdr:nvSpPr>
      <xdr:spPr>
        <a:xfrm rot="10800000">
          <a:off x="923924" y="11906250"/>
          <a:ext cx="447675" cy="1524000"/>
        </a:xfrm>
        <a:prstGeom prst="rtTriangl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323849</xdr:colOff>
      <xdr:row>60</xdr:row>
      <xdr:rowOff>19050</xdr:rowOff>
    </xdr:from>
    <xdr:to>
      <xdr:col>4</xdr:col>
      <xdr:colOff>790574</xdr:colOff>
      <xdr:row>68</xdr:row>
      <xdr:rowOff>95250</xdr:rowOff>
    </xdr:to>
    <xdr:sp macro="" textlink="">
      <xdr:nvSpPr>
        <xdr:cNvPr id="5" name="Rechtwinkliges Dreieck 4">
          <a:extLst>
            <a:ext uri="{FF2B5EF4-FFF2-40B4-BE49-F238E27FC236}">
              <a16:creationId xmlns:a16="http://schemas.microsoft.com/office/drawing/2014/main" id="{89F200E6-ED27-49B0-9A6A-B9022C1AC7C6}"/>
            </a:ext>
          </a:extLst>
        </xdr:cNvPr>
        <xdr:cNvSpPr/>
      </xdr:nvSpPr>
      <xdr:spPr>
        <a:xfrm rot="10800000" flipH="1">
          <a:off x="3676649" y="11915775"/>
          <a:ext cx="466725" cy="1524000"/>
        </a:xfrm>
        <a:prstGeom prst="rtTriangl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19050</xdr:colOff>
      <xdr:row>55</xdr:row>
      <xdr:rowOff>9525</xdr:rowOff>
    </xdr:from>
    <xdr:to>
      <xdr:col>3</xdr:col>
      <xdr:colOff>819150</xdr:colOff>
      <xdr:row>57</xdr:row>
      <xdr:rowOff>123825</xdr:rowOff>
    </xdr:to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56986306-8024-48BF-8464-E5F9B7C954D7}"/>
            </a:ext>
          </a:extLst>
        </xdr:cNvPr>
        <xdr:cNvSpPr/>
      </xdr:nvSpPr>
      <xdr:spPr>
        <a:xfrm>
          <a:off x="1695450" y="11001375"/>
          <a:ext cx="1638300" cy="476250"/>
        </a:xfrm>
        <a:prstGeom prst="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571500</xdr:colOff>
      <xdr:row>62</xdr:row>
      <xdr:rowOff>114300</xdr:rowOff>
    </xdr:from>
    <xdr:to>
      <xdr:col>1</xdr:col>
      <xdr:colOff>819150</xdr:colOff>
      <xdr:row>64</xdr:row>
      <xdr:rowOff>76200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FF29CB64-543E-4FB8-93C6-7A65126E79E4}"/>
            </a:ext>
          </a:extLst>
        </xdr:cNvPr>
        <xdr:cNvSpPr txBox="1"/>
      </xdr:nvSpPr>
      <xdr:spPr>
        <a:xfrm>
          <a:off x="1409700" y="12372975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h</a:t>
          </a:r>
        </a:p>
      </xdr:txBody>
    </xdr:sp>
    <xdr:clientData/>
  </xdr:twoCellAnchor>
  <xdr:twoCellAnchor>
    <xdr:from>
      <xdr:col>2</xdr:col>
      <xdr:colOff>714375</xdr:colOff>
      <xdr:row>60</xdr:row>
      <xdr:rowOff>57150</xdr:rowOff>
    </xdr:from>
    <xdr:to>
      <xdr:col>3</xdr:col>
      <xdr:colOff>123825</xdr:colOff>
      <xdr:row>62</xdr:row>
      <xdr:rowOff>25400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C9BD77D3-851A-409C-9BF5-6F656CE5BE5F}"/>
            </a:ext>
          </a:extLst>
        </xdr:cNvPr>
        <xdr:cNvSpPr txBox="1"/>
      </xdr:nvSpPr>
      <xdr:spPr>
        <a:xfrm>
          <a:off x="2390775" y="11953875"/>
          <a:ext cx="247650" cy="3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b</a:t>
          </a:r>
        </a:p>
      </xdr:txBody>
    </xdr:sp>
    <xdr:clientData/>
  </xdr:twoCellAnchor>
  <xdr:twoCellAnchor>
    <xdr:from>
      <xdr:col>4</xdr:col>
      <xdr:colOff>19050</xdr:colOff>
      <xdr:row>55</xdr:row>
      <xdr:rowOff>76200</xdr:rowOff>
    </xdr:from>
    <xdr:to>
      <xdr:col>4</xdr:col>
      <xdr:colOff>266700</xdr:colOff>
      <xdr:row>57</xdr:row>
      <xdr:rowOff>38100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8157D899-303D-4C64-BC81-E877D6516660}"/>
            </a:ext>
          </a:extLst>
        </xdr:cNvPr>
        <xdr:cNvSpPr txBox="1"/>
      </xdr:nvSpPr>
      <xdr:spPr>
        <a:xfrm>
          <a:off x="3371850" y="11068050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t</a:t>
          </a:r>
        </a:p>
      </xdr:txBody>
    </xdr:sp>
    <xdr:clientData/>
  </xdr:twoCellAnchor>
  <xdr:twoCellAnchor>
    <xdr:from>
      <xdr:col>1</xdr:col>
      <xdr:colOff>152400</xdr:colOff>
      <xdr:row>60</xdr:row>
      <xdr:rowOff>47626</xdr:rowOff>
    </xdr:from>
    <xdr:to>
      <xdr:col>1</xdr:col>
      <xdr:colOff>514350</xdr:colOff>
      <xdr:row>61</xdr:row>
      <xdr:rowOff>133351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9154ACD7-D0FD-4C59-AB45-BFC13E737E68}"/>
            </a:ext>
          </a:extLst>
        </xdr:cNvPr>
        <xdr:cNvSpPr txBox="1"/>
      </xdr:nvSpPr>
      <xdr:spPr>
        <a:xfrm>
          <a:off x="990600" y="11944351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A1</a:t>
          </a:r>
        </a:p>
      </xdr:txBody>
    </xdr:sp>
    <xdr:clientData/>
  </xdr:twoCellAnchor>
  <xdr:twoCellAnchor>
    <xdr:from>
      <xdr:col>4</xdr:col>
      <xdr:colOff>342900</xdr:colOff>
      <xdr:row>60</xdr:row>
      <xdr:rowOff>57151</xdr:rowOff>
    </xdr:from>
    <xdr:to>
      <xdr:col>4</xdr:col>
      <xdr:colOff>704850</xdr:colOff>
      <xdr:row>61</xdr:row>
      <xdr:rowOff>142876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709500EC-91B2-4AB7-A218-B94164BCE0F5}"/>
            </a:ext>
          </a:extLst>
        </xdr:cNvPr>
        <xdr:cNvSpPr txBox="1"/>
      </xdr:nvSpPr>
      <xdr:spPr>
        <a:xfrm>
          <a:off x="3695700" y="11953876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A2</a:t>
          </a:r>
        </a:p>
      </xdr:txBody>
    </xdr:sp>
    <xdr:clientData/>
  </xdr:twoCellAnchor>
  <xdr:twoCellAnchor>
    <xdr:from>
      <xdr:col>2</xdr:col>
      <xdr:colOff>657225</xdr:colOff>
      <xdr:row>55</xdr:row>
      <xdr:rowOff>95251</xdr:rowOff>
    </xdr:from>
    <xdr:to>
      <xdr:col>3</xdr:col>
      <xdr:colOff>180975</xdr:colOff>
      <xdr:row>57</xdr:row>
      <xdr:rowOff>1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C7E29549-A0C7-4164-ABC7-B2E26E23DADD}"/>
            </a:ext>
          </a:extLst>
        </xdr:cNvPr>
        <xdr:cNvSpPr txBox="1"/>
      </xdr:nvSpPr>
      <xdr:spPr>
        <a:xfrm>
          <a:off x="2333625" y="11087101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A3</a:t>
          </a:r>
        </a:p>
      </xdr:txBody>
    </xdr:sp>
    <xdr:clientData/>
  </xdr:twoCellAnchor>
  <xdr:twoCellAnchor>
    <xdr:from>
      <xdr:col>1</xdr:col>
      <xdr:colOff>171450</xdr:colOff>
      <xdr:row>58</xdr:row>
      <xdr:rowOff>19050</xdr:rowOff>
    </xdr:from>
    <xdr:to>
      <xdr:col>1</xdr:col>
      <xdr:colOff>419100</xdr:colOff>
      <xdr:row>59</xdr:row>
      <xdr:rowOff>161925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AE816BF5-19F1-4BFF-882F-62D807FB7A89}"/>
            </a:ext>
          </a:extLst>
        </xdr:cNvPr>
        <xdr:cNvSpPr txBox="1"/>
      </xdr:nvSpPr>
      <xdr:spPr>
        <a:xfrm>
          <a:off x="1009650" y="11553825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t</a:t>
          </a:r>
        </a:p>
      </xdr:txBody>
    </xdr:sp>
    <xdr:clientData/>
  </xdr:twoCellAnchor>
  <xdr:twoCellAnchor>
    <xdr:from>
      <xdr:col>2</xdr:col>
      <xdr:colOff>9525</xdr:colOff>
      <xdr:row>92</xdr:row>
      <xdr:rowOff>28575</xdr:rowOff>
    </xdr:from>
    <xdr:to>
      <xdr:col>3</xdr:col>
      <xdr:colOff>809625</xdr:colOff>
      <xdr:row>101</xdr:row>
      <xdr:rowOff>19050</xdr:rowOff>
    </xdr:to>
    <xdr:sp macro="" textlink="">
      <xdr:nvSpPr>
        <xdr:cNvPr id="14" name="Rechteck 13">
          <a:extLst>
            <a:ext uri="{FF2B5EF4-FFF2-40B4-BE49-F238E27FC236}">
              <a16:creationId xmlns:a16="http://schemas.microsoft.com/office/drawing/2014/main" id="{4F6434F8-20C3-489A-916D-6C4F5D7DF21A}"/>
            </a:ext>
          </a:extLst>
        </xdr:cNvPr>
        <xdr:cNvSpPr/>
      </xdr:nvSpPr>
      <xdr:spPr>
        <a:xfrm>
          <a:off x="1685925" y="17745075"/>
          <a:ext cx="1638300" cy="1619250"/>
        </a:xfrm>
        <a:prstGeom prst="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561975</xdr:colOff>
      <xdr:row>94</xdr:row>
      <xdr:rowOff>114300</xdr:rowOff>
    </xdr:from>
    <xdr:to>
      <xdr:col>1</xdr:col>
      <xdr:colOff>809625</xdr:colOff>
      <xdr:row>96</xdr:row>
      <xdr:rowOff>76200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9BA4E32B-670C-4146-B790-465FA5C8E480}"/>
            </a:ext>
          </a:extLst>
        </xdr:cNvPr>
        <xdr:cNvSpPr txBox="1"/>
      </xdr:nvSpPr>
      <xdr:spPr>
        <a:xfrm>
          <a:off x="1400175" y="18192750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h</a:t>
          </a:r>
        </a:p>
      </xdr:txBody>
    </xdr:sp>
    <xdr:clientData/>
  </xdr:twoCellAnchor>
  <xdr:twoCellAnchor>
    <xdr:from>
      <xdr:col>2</xdr:col>
      <xdr:colOff>720725</xdr:colOff>
      <xdr:row>92</xdr:row>
      <xdr:rowOff>57150</xdr:rowOff>
    </xdr:from>
    <xdr:to>
      <xdr:col>3</xdr:col>
      <xdr:colOff>130175</xdr:colOff>
      <xdr:row>94</xdr:row>
      <xdr:rowOff>25400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C89E1DE2-95B8-48F6-B4C1-26F0A7A38312}"/>
            </a:ext>
          </a:extLst>
        </xdr:cNvPr>
        <xdr:cNvSpPr txBox="1"/>
      </xdr:nvSpPr>
      <xdr:spPr>
        <a:xfrm>
          <a:off x="2397125" y="17773650"/>
          <a:ext cx="247650" cy="3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b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68035</xdr:colOff>
      <xdr:row>53</xdr:row>
      <xdr:rowOff>37075</xdr:rowOff>
    </xdr:from>
    <xdr:to>
      <xdr:col>9</xdr:col>
      <xdr:colOff>799419</xdr:colOff>
      <xdr:row>122</xdr:row>
      <xdr:rowOff>17008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521947FF-1B4B-4F63-BF3E-1C17CFCB62E1}"/>
            </a:ext>
          </a:extLst>
        </xdr:cNvPr>
        <xdr:cNvSpPr txBox="1"/>
      </xdr:nvSpPr>
      <xdr:spPr>
        <a:xfrm>
          <a:off x="5773510" y="10657450"/>
          <a:ext cx="2579234" cy="12524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Die ASR A3.6 "Lüftung" stellt den Stand der Technik dar. Ihre Mindestforder-ungen an die</a:t>
          </a:r>
          <a:r>
            <a:rPr lang="de-DE" sz="1100" baseline="0"/>
            <a:t> bauliche Ausstattung von Arbeitsstätten sind bei der Planung von Gebäuden heran zu ziehen.</a:t>
          </a:r>
          <a:endParaRPr lang="de-DE" sz="1100"/>
        </a:p>
        <a:p>
          <a:r>
            <a:rPr lang="de-DE" sz="1100"/>
            <a:t>Diese Arbeitshilfe dient dazu, für einzelne Räume die Möglichkeit der natürlichen Lüftung zu überprüfen. Danach können Sie Ihre Räume nach den Empfehlungen des UBA</a:t>
          </a:r>
          <a:r>
            <a:rPr lang="de-DE" sz="1100" baseline="0"/>
            <a:t> priorisieren, um dann sinnvolle und erforderliche Maßnahmen zu planen. Dies könnte sein</a:t>
          </a:r>
        </a:p>
        <a:p>
          <a:r>
            <a:rPr lang="de-DE" sz="1100" baseline="0"/>
            <a:t>- die Verbesserung der natürlichen Lüftung durch Umbau oder Austausch der Fensterflügel,</a:t>
          </a:r>
        </a:p>
        <a:p>
          <a:r>
            <a:rPr lang="de-DE" sz="1100" baseline="0"/>
            <a:t>- die Unterstützung der vorhandenen Lüftung durch mobile Raumluftreiniger,</a:t>
          </a:r>
        </a:p>
        <a:p>
          <a:r>
            <a:rPr lang="de-DE" sz="1100" baseline="0"/>
            <a:t>- der Einbau von RLT in verschiedenen Ausprägungen.</a:t>
          </a:r>
        </a:p>
        <a:p>
          <a:endParaRPr lang="de-DE" sz="1100" baseline="0"/>
        </a:p>
        <a:p>
          <a:r>
            <a:rPr lang="de-DE" sz="1100" baseline="0"/>
            <a:t>Die Arbeitshilfe folgt den Formeln der ASR A3.6. Sie ist für quaderförmige Räume gedacht. Die sinngemäße Anwendung  für andere Geometrien liegt im Ermessen des Anwenders.</a:t>
          </a:r>
        </a:p>
        <a:p>
          <a:endParaRPr lang="de-DE" sz="1100" baseline="0"/>
        </a:p>
        <a:p>
          <a:r>
            <a:rPr lang="de-DE" sz="1100" baseline="0"/>
            <a:t>Bei einseitiger Lüftung wird ein Luftaustausch bis zu 10 m Raumtiefe </a:t>
          </a:r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angenommen, bei Querlüftung bis 20 m Raumtiefe. Größere Räume sind nicht mehr natürlich zu lüften.</a:t>
          </a:r>
        </a:p>
        <a:p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Für Querlüftung sind gegenüber liegende Öffnungsflächen zu berücksichtigen. </a:t>
          </a:r>
        </a:p>
        <a:p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Sofern bei der Querlüftung Zimmer-türen als Öffnungsfläche berücksichtigt werden, muss sichergestellt sein, dass eine </a:t>
          </a:r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Luftströmung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über andere in der Nähe befindliche, geöffnete Fenster oder Außentüren stattfindet.</a:t>
          </a:r>
          <a:endParaRPr lang="de-DE">
            <a:effectLst/>
          </a:endParaRPr>
        </a:p>
        <a:p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Die angegebenen Öffnungsflächen (nicht Rohbaumaße) sind die Summen aus Zuluft- und Abluftflächen. Dabei sind grundsätzlich Fenster und Türen zu berücksichtigen. Durch die Veränderung der Mengen (An- und Abwahl von Flächen) kann eine Anpassung an das tatsächliche Lüftungsverhalten erreicht werden.</a:t>
          </a:r>
          <a:b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Weil die möglichen Öffnungsflächen von Fall zu Fall differieren können (z.B. einseitige Fensteranordnung mit Zimmertür oder beidseitige Fenster) sind für einseitige Lüftung und Querlüftung je zwei Mengenermittlungen vorgesehen.</a:t>
          </a:r>
        </a:p>
        <a:p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Der tatsächliche Lüftungserfolg ist abhängig von der Windstärke und/oder vom Temperaturunterschied zwischen innen und außen.</a:t>
          </a:r>
        </a:p>
        <a:p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Für die Dauer eines Stoß-Lüftungsintervalls gibt die ASR A3.6 zur Orientierung vor:</a:t>
          </a: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Sommer 10 min</a:t>
          </a: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Frühjahr / Herbst 5 min</a:t>
          </a: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Winter 3 min</a:t>
          </a: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in Büros nach 60 min</a:t>
          </a: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in Beprechungsräumen nach 20 min.</a:t>
          </a:r>
        </a:p>
      </xdr:txBody>
    </xdr:sp>
    <xdr:clientData/>
  </xdr:twoCellAnchor>
  <xdr:twoCellAnchor>
    <xdr:from>
      <xdr:col>2</xdr:col>
      <xdr:colOff>19050</xdr:colOff>
      <xdr:row>60</xdr:row>
      <xdr:rowOff>9525</xdr:rowOff>
    </xdr:from>
    <xdr:to>
      <xdr:col>3</xdr:col>
      <xdr:colOff>819150</xdr:colOff>
      <xdr:row>69</xdr:row>
      <xdr:rowOff>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DAE62DD9-782E-44F6-A017-FC3D2DDA0E13}"/>
            </a:ext>
          </a:extLst>
        </xdr:cNvPr>
        <xdr:cNvSpPr/>
      </xdr:nvSpPr>
      <xdr:spPr>
        <a:xfrm>
          <a:off x="1695450" y="11906250"/>
          <a:ext cx="1638300" cy="1619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85724</xdr:colOff>
      <xdr:row>60</xdr:row>
      <xdr:rowOff>9525</xdr:rowOff>
    </xdr:from>
    <xdr:to>
      <xdr:col>1</xdr:col>
      <xdr:colOff>533399</xdr:colOff>
      <xdr:row>68</xdr:row>
      <xdr:rowOff>85725</xdr:rowOff>
    </xdr:to>
    <xdr:sp macro="" textlink="">
      <xdr:nvSpPr>
        <xdr:cNvPr id="4" name="Rechtwinkliges Dreieck 3">
          <a:extLst>
            <a:ext uri="{FF2B5EF4-FFF2-40B4-BE49-F238E27FC236}">
              <a16:creationId xmlns:a16="http://schemas.microsoft.com/office/drawing/2014/main" id="{3B294AC1-FD81-4899-921A-636C8BDB93AA}"/>
            </a:ext>
          </a:extLst>
        </xdr:cNvPr>
        <xdr:cNvSpPr/>
      </xdr:nvSpPr>
      <xdr:spPr>
        <a:xfrm rot="10800000">
          <a:off x="923924" y="11906250"/>
          <a:ext cx="447675" cy="1524000"/>
        </a:xfrm>
        <a:prstGeom prst="rtTriangl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323849</xdr:colOff>
      <xdr:row>60</xdr:row>
      <xdr:rowOff>19050</xdr:rowOff>
    </xdr:from>
    <xdr:to>
      <xdr:col>4</xdr:col>
      <xdr:colOff>790574</xdr:colOff>
      <xdr:row>68</xdr:row>
      <xdr:rowOff>95250</xdr:rowOff>
    </xdr:to>
    <xdr:sp macro="" textlink="">
      <xdr:nvSpPr>
        <xdr:cNvPr id="5" name="Rechtwinkliges Dreieck 4">
          <a:extLst>
            <a:ext uri="{FF2B5EF4-FFF2-40B4-BE49-F238E27FC236}">
              <a16:creationId xmlns:a16="http://schemas.microsoft.com/office/drawing/2014/main" id="{43E3D494-DCBE-42EA-91A9-B0274A01160A}"/>
            </a:ext>
          </a:extLst>
        </xdr:cNvPr>
        <xdr:cNvSpPr/>
      </xdr:nvSpPr>
      <xdr:spPr>
        <a:xfrm rot="10800000" flipH="1">
          <a:off x="3676649" y="11915775"/>
          <a:ext cx="466725" cy="1524000"/>
        </a:xfrm>
        <a:prstGeom prst="rtTriangl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19050</xdr:colOff>
      <xdr:row>55</xdr:row>
      <xdr:rowOff>9525</xdr:rowOff>
    </xdr:from>
    <xdr:to>
      <xdr:col>3</xdr:col>
      <xdr:colOff>819150</xdr:colOff>
      <xdr:row>57</xdr:row>
      <xdr:rowOff>123825</xdr:rowOff>
    </xdr:to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F7378212-ABEA-45C1-8EF4-DB065F24263D}"/>
            </a:ext>
          </a:extLst>
        </xdr:cNvPr>
        <xdr:cNvSpPr/>
      </xdr:nvSpPr>
      <xdr:spPr>
        <a:xfrm>
          <a:off x="1695450" y="11001375"/>
          <a:ext cx="1638300" cy="476250"/>
        </a:xfrm>
        <a:prstGeom prst="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571500</xdr:colOff>
      <xdr:row>62</xdr:row>
      <xdr:rowOff>114300</xdr:rowOff>
    </xdr:from>
    <xdr:to>
      <xdr:col>1</xdr:col>
      <xdr:colOff>819150</xdr:colOff>
      <xdr:row>64</xdr:row>
      <xdr:rowOff>76200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E54F753-5908-450F-92C0-0F91AF390481}"/>
            </a:ext>
          </a:extLst>
        </xdr:cNvPr>
        <xdr:cNvSpPr txBox="1"/>
      </xdr:nvSpPr>
      <xdr:spPr>
        <a:xfrm>
          <a:off x="1409700" y="12372975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h</a:t>
          </a:r>
        </a:p>
      </xdr:txBody>
    </xdr:sp>
    <xdr:clientData/>
  </xdr:twoCellAnchor>
  <xdr:twoCellAnchor>
    <xdr:from>
      <xdr:col>2</xdr:col>
      <xdr:colOff>714375</xdr:colOff>
      <xdr:row>60</xdr:row>
      <xdr:rowOff>57150</xdr:rowOff>
    </xdr:from>
    <xdr:to>
      <xdr:col>3</xdr:col>
      <xdr:colOff>123825</xdr:colOff>
      <xdr:row>62</xdr:row>
      <xdr:rowOff>25400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8A018095-746C-4D5E-B90C-FC973DB3FCF1}"/>
            </a:ext>
          </a:extLst>
        </xdr:cNvPr>
        <xdr:cNvSpPr txBox="1"/>
      </xdr:nvSpPr>
      <xdr:spPr>
        <a:xfrm>
          <a:off x="2390775" y="11953875"/>
          <a:ext cx="247650" cy="3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b</a:t>
          </a:r>
        </a:p>
      </xdr:txBody>
    </xdr:sp>
    <xdr:clientData/>
  </xdr:twoCellAnchor>
  <xdr:twoCellAnchor>
    <xdr:from>
      <xdr:col>4</xdr:col>
      <xdr:colOff>19050</xdr:colOff>
      <xdr:row>55</xdr:row>
      <xdr:rowOff>76200</xdr:rowOff>
    </xdr:from>
    <xdr:to>
      <xdr:col>4</xdr:col>
      <xdr:colOff>266700</xdr:colOff>
      <xdr:row>57</xdr:row>
      <xdr:rowOff>38100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7DC61354-30C6-4FCC-A1ED-C3E3A9F653C9}"/>
            </a:ext>
          </a:extLst>
        </xdr:cNvPr>
        <xdr:cNvSpPr txBox="1"/>
      </xdr:nvSpPr>
      <xdr:spPr>
        <a:xfrm>
          <a:off x="3371850" y="11068050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t</a:t>
          </a:r>
        </a:p>
      </xdr:txBody>
    </xdr:sp>
    <xdr:clientData/>
  </xdr:twoCellAnchor>
  <xdr:twoCellAnchor>
    <xdr:from>
      <xdr:col>1</xdr:col>
      <xdr:colOff>152400</xdr:colOff>
      <xdr:row>60</xdr:row>
      <xdr:rowOff>47626</xdr:rowOff>
    </xdr:from>
    <xdr:to>
      <xdr:col>1</xdr:col>
      <xdr:colOff>514350</xdr:colOff>
      <xdr:row>61</xdr:row>
      <xdr:rowOff>133351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EB7018E-E5B1-480D-94BE-29DA8A98D3AB}"/>
            </a:ext>
          </a:extLst>
        </xdr:cNvPr>
        <xdr:cNvSpPr txBox="1"/>
      </xdr:nvSpPr>
      <xdr:spPr>
        <a:xfrm>
          <a:off x="990600" y="11944351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A1</a:t>
          </a:r>
        </a:p>
      </xdr:txBody>
    </xdr:sp>
    <xdr:clientData/>
  </xdr:twoCellAnchor>
  <xdr:twoCellAnchor>
    <xdr:from>
      <xdr:col>4</xdr:col>
      <xdr:colOff>342900</xdr:colOff>
      <xdr:row>60</xdr:row>
      <xdr:rowOff>57151</xdr:rowOff>
    </xdr:from>
    <xdr:to>
      <xdr:col>4</xdr:col>
      <xdr:colOff>704850</xdr:colOff>
      <xdr:row>61</xdr:row>
      <xdr:rowOff>142876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95CD6EC5-6ABF-4A0E-AF71-7CC92EDB85CC}"/>
            </a:ext>
          </a:extLst>
        </xdr:cNvPr>
        <xdr:cNvSpPr txBox="1"/>
      </xdr:nvSpPr>
      <xdr:spPr>
        <a:xfrm>
          <a:off x="3695700" y="11953876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A2</a:t>
          </a:r>
        </a:p>
      </xdr:txBody>
    </xdr:sp>
    <xdr:clientData/>
  </xdr:twoCellAnchor>
  <xdr:twoCellAnchor>
    <xdr:from>
      <xdr:col>2</xdr:col>
      <xdr:colOff>657225</xdr:colOff>
      <xdr:row>55</xdr:row>
      <xdr:rowOff>95251</xdr:rowOff>
    </xdr:from>
    <xdr:to>
      <xdr:col>3</xdr:col>
      <xdr:colOff>180975</xdr:colOff>
      <xdr:row>57</xdr:row>
      <xdr:rowOff>1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12D4AA51-278D-4632-B98D-0940A60349C8}"/>
            </a:ext>
          </a:extLst>
        </xdr:cNvPr>
        <xdr:cNvSpPr txBox="1"/>
      </xdr:nvSpPr>
      <xdr:spPr>
        <a:xfrm>
          <a:off x="2333625" y="11087101"/>
          <a:ext cx="361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A3</a:t>
          </a:r>
        </a:p>
      </xdr:txBody>
    </xdr:sp>
    <xdr:clientData/>
  </xdr:twoCellAnchor>
  <xdr:twoCellAnchor>
    <xdr:from>
      <xdr:col>1</xdr:col>
      <xdr:colOff>171450</xdr:colOff>
      <xdr:row>58</xdr:row>
      <xdr:rowOff>19050</xdr:rowOff>
    </xdr:from>
    <xdr:to>
      <xdr:col>1</xdr:col>
      <xdr:colOff>419100</xdr:colOff>
      <xdr:row>59</xdr:row>
      <xdr:rowOff>161925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C1C6703-1500-4540-A6CE-444EB7D39985}"/>
            </a:ext>
          </a:extLst>
        </xdr:cNvPr>
        <xdr:cNvSpPr txBox="1"/>
      </xdr:nvSpPr>
      <xdr:spPr>
        <a:xfrm>
          <a:off x="1009650" y="11553825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t</a:t>
          </a:r>
        </a:p>
      </xdr:txBody>
    </xdr:sp>
    <xdr:clientData/>
  </xdr:twoCellAnchor>
  <xdr:twoCellAnchor>
    <xdr:from>
      <xdr:col>2</xdr:col>
      <xdr:colOff>9525</xdr:colOff>
      <xdr:row>92</xdr:row>
      <xdr:rowOff>28575</xdr:rowOff>
    </xdr:from>
    <xdr:to>
      <xdr:col>3</xdr:col>
      <xdr:colOff>809625</xdr:colOff>
      <xdr:row>101</xdr:row>
      <xdr:rowOff>19050</xdr:rowOff>
    </xdr:to>
    <xdr:sp macro="" textlink="">
      <xdr:nvSpPr>
        <xdr:cNvPr id="14" name="Rechteck 13">
          <a:extLst>
            <a:ext uri="{FF2B5EF4-FFF2-40B4-BE49-F238E27FC236}">
              <a16:creationId xmlns:a16="http://schemas.microsoft.com/office/drawing/2014/main" id="{DA7196C1-2E59-470C-A77B-12A5471D41B9}"/>
            </a:ext>
          </a:extLst>
        </xdr:cNvPr>
        <xdr:cNvSpPr/>
      </xdr:nvSpPr>
      <xdr:spPr>
        <a:xfrm>
          <a:off x="1685925" y="17745075"/>
          <a:ext cx="1638300" cy="1619250"/>
        </a:xfrm>
        <a:prstGeom prst="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561975</xdr:colOff>
      <xdr:row>94</xdr:row>
      <xdr:rowOff>114300</xdr:rowOff>
    </xdr:from>
    <xdr:to>
      <xdr:col>1</xdr:col>
      <xdr:colOff>809625</xdr:colOff>
      <xdr:row>96</xdr:row>
      <xdr:rowOff>76200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77C09098-2629-4A84-8E3A-AB323BAA0FCA}"/>
            </a:ext>
          </a:extLst>
        </xdr:cNvPr>
        <xdr:cNvSpPr txBox="1"/>
      </xdr:nvSpPr>
      <xdr:spPr>
        <a:xfrm>
          <a:off x="1400175" y="18192750"/>
          <a:ext cx="2476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h</a:t>
          </a:r>
        </a:p>
      </xdr:txBody>
    </xdr:sp>
    <xdr:clientData/>
  </xdr:twoCellAnchor>
  <xdr:twoCellAnchor>
    <xdr:from>
      <xdr:col>2</xdr:col>
      <xdr:colOff>720725</xdr:colOff>
      <xdr:row>92</xdr:row>
      <xdr:rowOff>57150</xdr:rowOff>
    </xdr:from>
    <xdr:to>
      <xdr:col>3</xdr:col>
      <xdr:colOff>130175</xdr:colOff>
      <xdr:row>94</xdr:row>
      <xdr:rowOff>25400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2292BBB2-7C7F-46E1-83FF-EC0AF74B12FB}"/>
            </a:ext>
          </a:extLst>
        </xdr:cNvPr>
        <xdr:cNvSpPr txBox="1"/>
      </xdr:nvSpPr>
      <xdr:spPr>
        <a:xfrm>
          <a:off x="2397125" y="17773650"/>
          <a:ext cx="247650" cy="3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CBB3-B042-4A10-8665-B87377CEE322}">
  <sheetPr>
    <tabColor rgb="FFFF0000"/>
    <pageSetUpPr fitToPage="1"/>
  </sheetPr>
  <dimension ref="A1:J120"/>
  <sheetViews>
    <sheetView tabSelected="1" view="pageLayout" zoomScaleNormal="112" workbookViewId="0">
      <selection activeCell="J2" sqref="J2"/>
    </sheetView>
  </sheetViews>
  <sheetFormatPr baseColWidth="10" defaultRowHeight="13.8" x14ac:dyDescent="0.25"/>
  <cols>
    <col min="6" max="6" width="7.69921875" customWidth="1"/>
    <col min="7" max="10" width="12.09765625" customWidth="1"/>
  </cols>
  <sheetData>
    <row r="1" spans="1:10" ht="20.399999999999999" x14ac:dyDescent="0.35">
      <c r="A1" s="3" t="s">
        <v>0</v>
      </c>
    </row>
    <row r="2" spans="1:10" x14ac:dyDescent="0.25">
      <c r="A2" t="s">
        <v>1</v>
      </c>
      <c r="J2" s="59" t="s">
        <v>76</v>
      </c>
    </row>
    <row r="4" spans="1:10" x14ac:dyDescent="0.25">
      <c r="A4" t="s">
        <v>41</v>
      </c>
      <c r="B4" s="6"/>
      <c r="C4" s="6"/>
      <c r="D4" s="6"/>
      <c r="E4" s="6"/>
      <c r="F4" s="6"/>
      <c r="G4" s="5"/>
      <c r="H4" s="2" t="s">
        <v>49</v>
      </c>
      <c r="I4" s="2"/>
      <c r="J4" s="2"/>
    </row>
    <row r="6" spans="1:10" x14ac:dyDescent="0.25">
      <c r="A6" t="s">
        <v>9</v>
      </c>
      <c r="D6" s="18">
        <v>3.9</v>
      </c>
      <c r="E6" t="s">
        <v>18</v>
      </c>
      <c r="G6" t="s">
        <v>12</v>
      </c>
      <c r="I6" s="17">
        <f>D6*D7</f>
        <v>25.74</v>
      </c>
      <c r="J6" t="s">
        <v>19</v>
      </c>
    </row>
    <row r="7" spans="1:10" x14ac:dyDescent="0.25">
      <c r="A7" t="s">
        <v>10</v>
      </c>
      <c r="D7" s="18">
        <v>6.6</v>
      </c>
      <c r="E7" t="s">
        <v>18</v>
      </c>
      <c r="G7" t="s">
        <v>13</v>
      </c>
      <c r="I7" s="17">
        <f>I6*D8</f>
        <v>68.210999999999999</v>
      </c>
      <c r="J7" t="s">
        <v>20</v>
      </c>
    </row>
    <row r="8" spans="1:10" ht="27.75" customHeight="1" x14ac:dyDescent="0.25">
      <c r="A8" t="s">
        <v>11</v>
      </c>
      <c r="D8" s="18">
        <v>2.65</v>
      </c>
      <c r="E8" t="s">
        <v>18</v>
      </c>
      <c r="G8" s="98" t="s">
        <v>56</v>
      </c>
      <c r="H8" s="98"/>
      <c r="I8" s="17">
        <f>I7*3</f>
        <v>204.63299999999998</v>
      </c>
      <c r="J8" t="s">
        <v>20</v>
      </c>
    </row>
    <row r="9" spans="1:10" ht="27.75" customHeight="1" x14ac:dyDescent="0.25">
      <c r="A9" t="s">
        <v>21</v>
      </c>
      <c r="D9" s="18">
        <v>3</v>
      </c>
      <c r="E9" t="s">
        <v>53</v>
      </c>
      <c r="G9" s="98" t="s">
        <v>57</v>
      </c>
      <c r="H9" s="98"/>
      <c r="I9" s="17">
        <f>I7*5</f>
        <v>341.05500000000001</v>
      </c>
      <c r="J9" t="s">
        <v>20</v>
      </c>
    </row>
    <row r="11" spans="1:10" s="1" customFormat="1" ht="28.5" customHeight="1" x14ac:dyDescent="0.25">
      <c r="A11" s="14" t="s">
        <v>2</v>
      </c>
      <c r="B11" s="99" t="s">
        <v>3</v>
      </c>
      <c r="C11" s="100"/>
      <c r="D11" s="100"/>
      <c r="E11" s="13"/>
      <c r="G11" s="99" t="s">
        <v>50</v>
      </c>
      <c r="H11" s="100"/>
      <c r="I11" s="100"/>
      <c r="J11" s="101"/>
    </row>
    <row r="12" spans="1:10" x14ac:dyDescent="0.25">
      <c r="A12" s="15"/>
      <c r="B12" s="8"/>
      <c r="C12" s="5"/>
      <c r="D12" s="5"/>
      <c r="E12" s="11"/>
      <c r="G12" s="77" t="s">
        <v>4</v>
      </c>
      <c r="H12" s="78"/>
      <c r="I12" s="77" t="s">
        <v>5</v>
      </c>
      <c r="J12" s="102"/>
    </row>
    <row r="13" spans="1:10" x14ac:dyDescent="0.25">
      <c r="A13" s="15"/>
      <c r="B13" s="8"/>
      <c r="C13" s="5"/>
      <c r="D13" s="5"/>
      <c r="E13" s="11"/>
      <c r="G13" s="77" t="s">
        <v>51</v>
      </c>
      <c r="H13" s="78"/>
      <c r="I13" s="77" t="s">
        <v>52</v>
      </c>
      <c r="J13" s="102"/>
    </row>
    <row r="14" spans="1:10" x14ac:dyDescent="0.25">
      <c r="A14" s="15"/>
      <c r="B14" s="8" t="s">
        <v>73</v>
      </c>
      <c r="C14" s="5"/>
      <c r="D14" s="5"/>
      <c r="E14" s="11"/>
      <c r="G14" s="8" t="s">
        <v>74</v>
      </c>
      <c r="H14" s="5"/>
      <c r="I14" s="9" t="s">
        <v>75</v>
      </c>
      <c r="J14" s="12"/>
    </row>
    <row r="15" spans="1:10" x14ac:dyDescent="0.25">
      <c r="A15" s="60" t="s">
        <v>6</v>
      </c>
      <c r="B15" s="63" t="s">
        <v>8</v>
      </c>
      <c r="C15" s="64"/>
      <c r="D15" s="64"/>
      <c r="E15" s="10"/>
      <c r="G15" s="65">
        <v>0.35</v>
      </c>
      <c r="H15" s="66"/>
      <c r="I15" s="71">
        <v>1.05</v>
      </c>
      <c r="J15" s="72"/>
    </row>
    <row r="16" spans="1:10" x14ac:dyDescent="0.25">
      <c r="A16" s="61"/>
      <c r="B16" s="77" t="s">
        <v>25</v>
      </c>
      <c r="C16" s="78"/>
      <c r="D16" s="78"/>
      <c r="E16" s="11"/>
      <c r="G16" s="67"/>
      <c r="H16" s="68"/>
      <c r="I16" s="73"/>
      <c r="J16" s="74"/>
    </row>
    <row r="17" spans="1:10" ht="28.5" customHeight="1" x14ac:dyDescent="0.25">
      <c r="A17" s="62"/>
      <c r="B17" s="79" t="s">
        <v>14</v>
      </c>
      <c r="C17" s="80"/>
      <c r="D17" s="80"/>
      <c r="E17" s="12"/>
      <c r="G17" s="69"/>
      <c r="H17" s="70"/>
      <c r="I17" s="75"/>
      <c r="J17" s="76"/>
    </row>
    <row r="18" spans="1:10" x14ac:dyDescent="0.25">
      <c r="A18" s="81" t="s">
        <v>7</v>
      </c>
      <c r="B18" s="63" t="s">
        <v>15</v>
      </c>
      <c r="C18" s="64"/>
      <c r="D18" s="64"/>
      <c r="E18" s="10"/>
      <c r="G18" s="84">
        <v>0.2</v>
      </c>
      <c r="H18" s="85"/>
      <c r="I18" s="90">
        <v>0.6</v>
      </c>
      <c r="J18" s="91"/>
    </row>
    <row r="19" spans="1:10" x14ac:dyDescent="0.25">
      <c r="A19" s="82"/>
      <c r="B19" s="77" t="s">
        <v>26</v>
      </c>
      <c r="C19" s="78"/>
      <c r="D19" s="78"/>
      <c r="E19" s="11"/>
      <c r="G19" s="86"/>
      <c r="H19" s="87"/>
      <c r="I19" s="92"/>
      <c r="J19" s="93"/>
    </row>
    <row r="20" spans="1:10" ht="28.5" customHeight="1" x14ac:dyDescent="0.25">
      <c r="A20" s="83"/>
      <c r="B20" s="79" t="s">
        <v>16</v>
      </c>
      <c r="C20" s="80"/>
      <c r="D20" s="80"/>
      <c r="E20" s="12"/>
      <c r="G20" s="88"/>
      <c r="H20" s="89"/>
      <c r="I20" s="94"/>
      <c r="J20" s="95"/>
    </row>
    <row r="22" spans="1:10" x14ac:dyDescent="0.25">
      <c r="A22" s="19" t="s">
        <v>17</v>
      </c>
    </row>
    <row r="24" spans="1:10" x14ac:dyDescent="0.25">
      <c r="A24" s="21" t="s">
        <v>29</v>
      </c>
      <c r="B24" s="96" t="s">
        <v>22</v>
      </c>
      <c r="C24" s="96"/>
      <c r="D24" s="96"/>
      <c r="E24" s="4"/>
      <c r="F24" s="4"/>
      <c r="G24" s="4"/>
      <c r="H24" s="4"/>
      <c r="I24" s="4"/>
      <c r="J24" s="10"/>
    </row>
    <row r="25" spans="1:10" x14ac:dyDescent="0.25">
      <c r="A25" s="22"/>
      <c r="B25" s="97" t="s">
        <v>23</v>
      </c>
      <c r="C25" s="97"/>
      <c r="D25" s="97"/>
      <c r="E25" s="5"/>
      <c r="F25" s="5"/>
      <c r="G25" s="17">
        <f>2.5*D8</f>
        <v>6.625</v>
      </c>
      <c r="H25" s="5" t="s">
        <v>18</v>
      </c>
      <c r="I25" s="5"/>
      <c r="J25" s="11"/>
    </row>
    <row r="26" spans="1:10" x14ac:dyDescent="0.25">
      <c r="A26" s="22"/>
      <c r="B26" s="5" t="s">
        <v>24</v>
      </c>
      <c r="C26" s="5"/>
      <c r="D26" s="5"/>
      <c r="E26" s="5"/>
      <c r="F26" s="5"/>
      <c r="G26" s="17">
        <f>D6</f>
        <v>3.9</v>
      </c>
      <c r="H26" s="5" t="s">
        <v>18</v>
      </c>
      <c r="I26" s="5"/>
      <c r="J26" s="11"/>
    </row>
    <row r="27" spans="1:10" x14ac:dyDescent="0.25">
      <c r="A27" s="22"/>
      <c r="B27" s="5"/>
      <c r="C27" s="5"/>
      <c r="D27" s="5"/>
      <c r="E27" s="43"/>
      <c r="F27" s="44" t="s">
        <v>62</v>
      </c>
      <c r="G27" s="58" t="str">
        <f>IF(G25&gt;D6,"ist möglich","ist nicht möglich")</f>
        <v>ist möglich</v>
      </c>
      <c r="H27" s="57"/>
      <c r="I27" s="5"/>
      <c r="J27" s="11"/>
    </row>
    <row r="28" spans="1:10" x14ac:dyDescent="0.25">
      <c r="A28" s="22"/>
      <c r="B28" s="5"/>
      <c r="C28" s="5"/>
      <c r="D28" s="5"/>
      <c r="E28" s="5"/>
      <c r="F28" s="5"/>
      <c r="G28" s="5"/>
      <c r="H28" s="5"/>
      <c r="I28" s="5"/>
      <c r="J28" s="11"/>
    </row>
    <row r="29" spans="1:10" x14ac:dyDescent="0.25">
      <c r="A29" s="28" t="s">
        <v>30</v>
      </c>
      <c r="B29" s="16" t="s">
        <v>54</v>
      </c>
      <c r="C29" s="5"/>
      <c r="D29" s="5"/>
      <c r="E29" s="5"/>
      <c r="F29" s="5"/>
      <c r="G29" s="5"/>
      <c r="H29" s="5"/>
      <c r="I29" s="5"/>
      <c r="J29" s="11"/>
    </row>
    <row r="30" spans="1:10" x14ac:dyDescent="0.25">
      <c r="A30" s="28"/>
      <c r="B30" s="5" t="s">
        <v>27</v>
      </c>
      <c r="C30" s="5"/>
      <c r="D30" s="5"/>
      <c r="E30" s="5"/>
      <c r="F30" s="5"/>
      <c r="G30" s="17">
        <f>D9*G15</f>
        <v>1.0499999999999998</v>
      </c>
      <c r="H30" s="5" t="s">
        <v>19</v>
      </c>
      <c r="I30" s="5"/>
      <c r="J30" s="11"/>
    </row>
    <row r="31" spans="1:10" x14ac:dyDescent="0.25">
      <c r="A31" s="28"/>
      <c r="B31" s="5" t="s">
        <v>33</v>
      </c>
      <c r="C31" s="5"/>
      <c r="D31" s="5"/>
      <c r="E31" s="5"/>
      <c r="F31" s="5"/>
      <c r="G31" s="42">
        <f>G80</f>
        <v>1.3068</v>
      </c>
      <c r="H31" s="5" t="s">
        <v>19</v>
      </c>
      <c r="I31" s="32" t="s">
        <v>28</v>
      </c>
      <c r="J31" s="46"/>
    </row>
    <row r="32" spans="1:10" x14ac:dyDescent="0.25">
      <c r="A32" s="28"/>
      <c r="B32" s="5"/>
      <c r="C32" s="5"/>
      <c r="D32" s="5"/>
      <c r="E32" s="43"/>
      <c r="F32" s="44" t="s">
        <v>62</v>
      </c>
      <c r="G32" s="55" t="str">
        <f>IF(G30&lt;G31, "OK","reicht nicht aus")</f>
        <v>OK</v>
      </c>
      <c r="H32" s="57"/>
      <c r="I32" s="5"/>
      <c r="J32" s="11"/>
    </row>
    <row r="33" spans="1:10" x14ac:dyDescent="0.25">
      <c r="A33" s="28"/>
      <c r="B33" s="5"/>
      <c r="C33" s="5"/>
      <c r="D33" s="5"/>
      <c r="E33" s="5"/>
      <c r="F33" s="5"/>
      <c r="G33" s="5"/>
      <c r="H33" s="5"/>
      <c r="I33" s="5"/>
      <c r="J33" s="11"/>
    </row>
    <row r="34" spans="1:10" x14ac:dyDescent="0.25">
      <c r="A34" s="26" t="s">
        <v>31</v>
      </c>
      <c r="B34" s="16" t="s">
        <v>55</v>
      </c>
      <c r="C34" s="5"/>
      <c r="D34" s="5"/>
      <c r="E34" s="5"/>
      <c r="F34" s="5"/>
      <c r="G34" s="5"/>
      <c r="H34" s="5"/>
      <c r="I34" s="5"/>
      <c r="J34" s="11"/>
    </row>
    <row r="35" spans="1:10" x14ac:dyDescent="0.25">
      <c r="A35" s="26"/>
      <c r="B35" s="5" t="s">
        <v>32</v>
      </c>
      <c r="C35" s="5"/>
      <c r="D35" s="5"/>
      <c r="E35" s="5"/>
      <c r="F35" s="5"/>
      <c r="G35" s="17">
        <f>I15/10*I6</f>
        <v>2.7027000000000001</v>
      </c>
      <c r="H35" s="5" t="s">
        <v>19</v>
      </c>
      <c r="I35" s="5"/>
      <c r="J35" s="11"/>
    </row>
    <row r="36" spans="1:10" x14ac:dyDescent="0.25">
      <c r="A36" s="26"/>
      <c r="B36" s="5" t="s">
        <v>34</v>
      </c>
      <c r="C36" s="5"/>
      <c r="D36" s="5"/>
      <c r="E36" s="5"/>
      <c r="F36" s="5"/>
      <c r="G36" s="38">
        <f>G111</f>
        <v>3.1500000000000004</v>
      </c>
      <c r="H36" s="5" t="s">
        <v>19</v>
      </c>
      <c r="I36" s="36" t="s">
        <v>28</v>
      </c>
      <c r="J36" s="37"/>
    </row>
    <row r="37" spans="1:10" x14ac:dyDescent="0.25">
      <c r="A37" s="27"/>
      <c r="B37" s="6"/>
      <c r="C37" s="6"/>
      <c r="D37" s="6"/>
      <c r="E37" s="20"/>
      <c r="F37" s="45" t="s">
        <v>62</v>
      </c>
      <c r="G37" s="56" t="str">
        <f>IF(G35&lt;G36, "OK","reicht nicht aus")</f>
        <v>OK</v>
      </c>
      <c r="H37" s="20"/>
      <c r="I37" s="6"/>
      <c r="J37" s="12"/>
    </row>
    <row r="38" spans="1:10" x14ac:dyDescent="0.25">
      <c r="A38" s="25"/>
    </row>
    <row r="39" spans="1:10" x14ac:dyDescent="0.25">
      <c r="A39" s="23" t="s">
        <v>35</v>
      </c>
      <c r="B39" s="96" t="s">
        <v>22</v>
      </c>
      <c r="C39" s="96"/>
      <c r="D39" s="96"/>
      <c r="E39" s="4"/>
      <c r="F39" s="4"/>
      <c r="G39" s="4"/>
      <c r="H39" s="4"/>
      <c r="I39" s="4"/>
      <c r="J39" s="10"/>
    </row>
    <row r="40" spans="1:10" x14ac:dyDescent="0.25">
      <c r="A40" s="24"/>
      <c r="B40" s="97" t="s">
        <v>38</v>
      </c>
      <c r="C40" s="97"/>
      <c r="D40" s="97"/>
      <c r="E40" s="5"/>
      <c r="F40" s="5"/>
      <c r="G40" s="17">
        <f>5*D8</f>
        <v>13.25</v>
      </c>
      <c r="H40" s="5" t="s">
        <v>18</v>
      </c>
      <c r="I40" s="5"/>
      <c r="J40" s="11"/>
    </row>
    <row r="41" spans="1:10" x14ac:dyDescent="0.25">
      <c r="A41" s="24"/>
      <c r="B41" s="5" t="s">
        <v>24</v>
      </c>
      <c r="C41" s="5"/>
      <c r="D41" s="5"/>
      <c r="E41" s="5"/>
      <c r="F41" s="5"/>
      <c r="G41" s="17">
        <f>D6</f>
        <v>3.9</v>
      </c>
      <c r="H41" s="5" t="s">
        <v>18</v>
      </c>
      <c r="I41" s="5"/>
      <c r="J41" s="11"/>
    </row>
    <row r="42" spans="1:10" x14ac:dyDescent="0.25">
      <c r="A42" s="24"/>
      <c r="B42" s="5"/>
      <c r="C42" s="5"/>
      <c r="D42" s="5"/>
      <c r="E42" s="43"/>
      <c r="F42" s="44" t="s">
        <v>62</v>
      </c>
      <c r="G42" s="58" t="str">
        <f>IF(G40&gt;D21,"ist möglich","ist nicht möglich")</f>
        <v>ist möglich</v>
      </c>
      <c r="H42" s="57"/>
      <c r="I42" s="5"/>
      <c r="J42" s="11"/>
    </row>
    <row r="43" spans="1:10" x14ac:dyDescent="0.25">
      <c r="A43" s="24"/>
      <c r="B43" s="5"/>
      <c r="C43" s="5"/>
      <c r="D43" s="5"/>
      <c r="E43" s="5"/>
      <c r="F43" s="5"/>
      <c r="G43" s="5"/>
      <c r="H43" s="5"/>
      <c r="I43" s="5"/>
      <c r="J43" s="11"/>
    </row>
    <row r="44" spans="1:10" x14ac:dyDescent="0.25">
      <c r="A44" s="29" t="s">
        <v>36</v>
      </c>
      <c r="B44" s="16" t="s">
        <v>54</v>
      </c>
      <c r="C44" s="5"/>
      <c r="D44" s="5"/>
      <c r="E44" s="5"/>
      <c r="F44" s="5"/>
      <c r="G44" s="5"/>
      <c r="H44" s="5"/>
      <c r="I44" s="5"/>
      <c r="J44" s="11"/>
    </row>
    <row r="45" spans="1:10" x14ac:dyDescent="0.25">
      <c r="A45" s="29"/>
      <c r="B45" s="5" t="s">
        <v>39</v>
      </c>
      <c r="C45" s="5"/>
      <c r="D45" s="5"/>
      <c r="E45" s="5"/>
      <c r="F45" s="5"/>
      <c r="G45" s="17">
        <f>D9*G18</f>
        <v>0.60000000000000009</v>
      </c>
      <c r="H45" s="5" t="s">
        <v>19</v>
      </c>
      <c r="I45" s="5"/>
      <c r="J45" s="11"/>
    </row>
    <row r="46" spans="1:10" x14ac:dyDescent="0.25">
      <c r="A46" s="29"/>
      <c r="B46" s="5" t="s">
        <v>33</v>
      </c>
      <c r="C46" s="5"/>
      <c r="D46" s="5"/>
      <c r="E46" s="5"/>
      <c r="F46" s="5"/>
      <c r="G46" s="35">
        <f>G89</f>
        <v>2.9068000000000001</v>
      </c>
      <c r="H46" s="5" t="s">
        <v>19</v>
      </c>
      <c r="I46" s="34" t="s">
        <v>28</v>
      </c>
      <c r="J46" s="47"/>
    </row>
    <row r="47" spans="1:10" x14ac:dyDescent="0.25">
      <c r="A47" s="29"/>
      <c r="B47" s="5"/>
      <c r="C47" s="5"/>
      <c r="D47" s="5"/>
      <c r="E47" s="43"/>
      <c r="F47" s="44" t="s">
        <v>62</v>
      </c>
      <c r="G47" s="55" t="str">
        <f>IF(G45&lt;G46, "OK","reicht nicht aus")</f>
        <v>OK</v>
      </c>
      <c r="H47" s="57"/>
      <c r="I47" s="5"/>
      <c r="J47" s="11"/>
    </row>
    <row r="48" spans="1:10" x14ac:dyDescent="0.25">
      <c r="A48" s="29"/>
      <c r="B48" s="5"/>
      <c r="C48" s="5"/>
      <c r="D48" s="5"/>
      <c r="E48" s="5"/>
      <c r="F48" s="5"/>
      <c r="G48" s="5"/>
      <c r="H48" s="5"/>
      <c r="I48" s="5"/>
      <c r="J48" s="11"/>
    </row>
    <row r="49" spans="1:10" x14ac:dyDescent="0.25">
      <c r="A49" s="30" t="s">
        <v>37</v>
      </c>
      <c r="B49" s="16" t="s">
        <v>55</v>
      </c>
      <c r="C49" s="5"/>
      <c r="D49" s="5"/>
      <c r="E49" s="5"/>
      <c r="F49" s="5"/>
      <c r="G49" s="5"/>
      <c r="H49" s="5"/>
      <c r="I49" s="5"/>
      <c r="J49" s="11"/>
    </row>
    <row r="50" spans="1:10" x14ac:dyDescent="0.25">
      <c r="A50" s="30"/>
      <c r="B50" s="5" t="s">
        <v>40</v>
      </c>
      <c r="C50" s="5"/>
      <c r="D50" s="5"/>
      <c r="E50" s="5"/>
      <c r="F50" s="5"/>
      <c r="G50" s="17">
        <f>I18/10*I6</f>
        <v>1.5443999999999998</v>
      </c>
      <c r="H50" s="5" t="s">
        <v>19</v>
      </c>
      <c r="I50" s="5"/>
      <c r="J50" s="11"/>
    </row>
    <row r="51" spans="1:10" x14ac:dyDescent="0.25">
      <c r="A51" s="30"/>
      <c r="B51" s="5" t="s">
        <v>34</v>
      </c>
      <c r="C51" s="5"/>
      <c r="D51" s="5"/>
      <c r="E51" s="5"/>
      <c r="F51" s="5"/>
      <c r="G51" s="41">
        <f>G120</f>
        <v>4.75</v>
      </c>
      <c r="H51" s="5" t="s">
        <v>19</v>
      </c>
      <c r="I51" s="39" t="s">
        <v>28</v>
      </c>
      <c r="J51" s="40"/>
    </row>
    <row r="52" spans="1:10" x14ac:dyDescent="0.25">
      <c r="A52" s="31"/>
      <c r="B52" s="6"/>
      <c r="C52" s="6"/>
      <c r="D52" s="6"/>
      <c r="E52" s="20"/>
      <c r="F52" s="45" t="s">
        <v>62</v>
      </c>
      <c r="G52" s="56" t="str">
        <f>IF(G50&lt;G51, "OK","reicht nicht aus")</f>
        <v>OK</v>
      </c>
      <c r="H52" s="20"/>
      <c r="I52" s="6"/>
      <c r="J52" s="12"/>
    </row>
    <row r="54" spans="1:10" x14ac:dyDescent="0.25">
      <c r="A54" s="7" t="s">
        <v>65</v>
      </c>
      <c r="B54" s="4"/>
      <c r="C54" s="4"/>
      <c r="D54" s="4"/>
      <c r="E54" s="4"/>
      <c r="F54" s="4"/>
      <c r="G54" s="10"/>
    </row>
    <row r="55" spans="1:10" x14ac:dyDescent="0.25">
      <c r="A55" s="8"/>
      <c r="B55" s="5"/>
      <c r="C55" s="5"/>
      <c r="D55" s="5"/>
      <c r="E55" s="5"/>
      <c r="F55" s="5"/>
      <c r="G55" s="11"/>
    </row>
    <row r="56" spans="1:10" x14ac:dyDescent="0.25">
      <c r="A56" s="8"/>
      <c r="B56" s="5"/>
      <c r="C56" s="5"/>
      <c r="D56" s="5"/>
      <c r="E56" s="5"/>
      <c r="F56" s="5"/>
      <c r="G56" s="11"/>
    </row>
    <row r="57" spans="1:10" x14ac:dyDescent="0.25">
      <c r="A57" s="8"/>
      <c r="B57" s="5"/>
      <c r="C57" s="5"/>
      <c r="D57" s="5"/>
      <c r="E57" s="5"/>
      <c r="F57" s="5"/>
      <c r="G57" s="11"/>
    </row>
    <row r="58" spans="1:10" x14ac:dyDescent="0.25">
      <c r="A58" s="8"/>
      <c r="B58" s="5"/>
      <c r="C58" s="5"/>
      <c r="D58" s="5"/>
      <c r="E58" s="5"/>
      <c r="F58" s="5"/>
      <c r="G58" s="11"/>
    </row>
    <row r="59" spans="1:10" x14ac:dyDescent="0.25">
      <c r="A59" s="8"/>
      <c r="B59" s="5"/>
      <c r="C59" s="5"/>
      <c r="D59" s="5"/>
      <c r="E59" s="5"/>
      <c r="F59" s="5"/>
      <c r="G59" s="11"/>
    </row>
    <row r="60" spans="1:10" x14ac:dyDescent="0.25">
      <c r="A60" s="8"/>
      <c r="B60" s="5"/>
      <c r="C60" s="5"/>
      <c r="D60" s="5"/>
      <c r="E60" s="5"/>
      <c r="F60" s="5"/>
      <c r="G60" s="11"/>
    </row>
    <row r="61" spans="1:10" x14ac:dyDescent="0.25">
      <c r="A61" s="8"/>
      <c r="B61" s="5"/>
      <c r="C61" s="5"/>
      <c r="D61" s="5"/>
      <c r="E61" s="5"/>
      <c r="F61" s="5"/>
      <c r="G61" s="11"/>
    </row>
    <row r="62" spans="1:10" x14ac:dyDescent="0.25">
      <c r="A62" s="8"/>
      <c r="B62" s="5"/>
      <c r="C62" s="5"/>
      <c r="D62" s="5"/>
      <c r="E62" s="5"/>
      <c r="F62" s="5"/>
      <c r="G62" s="11"/>
    </row>
    <row r="63" spans="1:10" x14ac:dyDescent="0.25">
      <c r="A63" s="8"/>
      <c r="B63" s="5"/>
      <c r="C63" s="5"/>
      <c r="D63" s="5"/>
      <c r="E63" s="5"/>
      <c r="F63" s="5"/>
      <c r="G63" s="11"/>
    </row>
    <row r="64" spans="1:10" x14ac:dyDescent="0.25">
      <c r="A64" s="8"/>
      <c r="B64" s="5"/>
      <c r="C64" s="5"/>
      <c r="D64" s="5"/>
      <c r="E64" s="5"/>
      <c r="F64" s="5"/>
      <c r="G64" s="11"/>
    </row>
    <row r="65" spans="1:7" x14ac:dyDescent="0.25">
      <c r="A65" s="8"/>
      <c r="B65" s="5"/>
      <c r="C65" s="5"/>
      <c r="D65" s="5"/>
      <c r="E65" s="5"/>
      <c r="F65" s="5"/>
      <c r="G65" s="11"/>
    </row>
    <row r="66" spans="1:7" x14ac:dyDescent="0.25">
      <c r="A66" s="8"/>
      <c r="B66" s="5"/>
      <c r="C66" s="5"/>
      <c r="D66" s="5"/>
      <c r="E66" s="5"/>
      <c r="F66" s="5"/>
      <c r="G66" s="11"/>
    </row>
    <row r="67" spans="1:7" x14ac:dyDescent="0.25">
      <c r="A67" s="8"/>
      <c r="B67" s="5"/>
      <c r="C67" s="5"/>
      <c r="D67" s="5"/>
      <c r="E67" s="5"/>
      <c r="F67" s="5"/>
      <c r="G67" s="11"/>
    </row>
    <row r="68" spans="1:7" x14ac:dyDescent="0.25">
      <c r="A68" s="8"/>
      <c r="B68" s="5"/>
      <c r="C68" s="5"/>
      <c r="D68" s="5"/>
      <c r="E68" s="5"/>
      <c r="F68" s="5"/>
      <c r="G68" s="11"/>
    </row>
    <row r="69" spans="1:7" x14ac:dyDescent="0.25">
      <c r="A69" s="8"/>
      <c r="B69" s="5"/>
      <c r="C69" s="5"/>
      <c r="D69" s="5"/>
      <c r="E69" s="5"/>
      <c r="F69" s="5"/>
      <c r="G69" s="11"/>
    </row>
    <row r="70" spans="1:7" x14ac:dyDescent="0.25">
      <c r="A70" s="8"/>
      <c r="B70" s="5"/>
      <c r="C70" s="5"/>
      <c r="D70" s="5"/>
      <c r="E70" s="5"/>
      <c r="F70" s="5"/>
      <c r="G70" s="11"/>
    </row>
    <row r="71" spans="1:7" x14ac:dyDescent="0.25">
      <c r="A71" s="8" t="s">
        <v>71</v>
      </c>
      <c r="B71" s="5"/>
      <c r="C71" s="5"/>
      <c r="D71" s="5"/>
      <c r="E71" s="5"/>
      <c r="F71" s="5"/>
      <c r="G71" s="11"/>
    </row>
    <row r="72" spans="1:7" x14ac:dyDescent="0.25">
      <c r="A72" s="8" t="s">
        <v>72</v>
      </c>
      <c r="B72" s="5"/>
      <c r="C72" s="5"/>
      <c r="D72" s="5"/>
      <c r="E72" s="5"/>
      <c r="F72" s="5"/>
      <c r="G72" s="11"/>
    </row>
    <row r="73" spans="1:7" x14ac:dyDescent="0.25">
      <c r="A73" s="8"/>
      <c r="B73" s="5"/>
      <c r="C73" s="5"/>
      <c r="D73" s="5"/>
      <c r="E73" s="5"/>
      <c r="F73" s="5"/>
      <c r="G73" s="11"/>
    </row>
    <row r="74" spans="1:7" x14ac:dyDescent="0.25">
      <c r="A74" s="28" t="s">
        <v>67</v>
      </c>
      <c r="B74" s="32"/>
      <c r="C74" s="32"/>
      <c r="D74" s="32"/>
      <c r="E74" s="32"/>
      <c r="F74" s="32"/>
      <c r="G74" s="46"/>
    </row>
    <row r="75" spans="1:7" x14ac:dyDescent="0.25">
      <c r="A75" s="8"/>
      <c r="B75" s="5"/>
      <c r="C75" s="5" t="s">
        <v>44</v>
      </c>
      <c r="D75" s="5" t="s">
        <v>45</v>
      </c>
      <c r="E75" s="5" t="s">
        <v>46</v>
      </c>
      <c r="F75" s="5" t="s">
        <v>42</v>
      </c>
      <c r="G75" s="11" t="s">
        <v>43</v>
      </c>
    </row>
    <row r="76" spans="1:7" x14ac:dyDescent="0.25">
      <c r="A76" s="8" t="s">
        <v>58</v>
      </c>
      <c r="B76" s="5"/>
      <c r="C76" s="18">
        <v>1.05</v>
      </c>
      <c r="D76" s="18">
        <v>0.75</v>
      </c>
      <c r="E76" s="18">
        <v>0.11</v>
      </c>
      <c r="F76" s="2">
        <v>4</v>
      </c>
      <c r="G76" s="17">
        <f>(2*C76*E76/2+D76*E76)*F76</f>
        <v>0.79200000000000004</v>
      </c>
    </row>
    <row r="77" spans="1:7" x14ac:dyDescent="0.25">
      <c r="A77" s="8" t="s">
        <v>59</v>
      </c>
      <c r="B77" s="5"/>
      <c r="C77" s="18">
        <v>0.42</v>
      </c>
      <c r="D77" s="18">
        <v>0.75</v>
      </c>
      <c r="E77" s="18">
        <v>0.11</v>
      </c>
      <c r="F77" s="2">
        <v>4</v>
      </c>
      <c r="G77" s="17">
        <f t="shared" ref="G77:G79" si="0">(2*C77*E77/2+D77*E77)*F77</f>
        <v>0.51480000000000004</v>
      </c>
    </row>
    <row r="78" spans="1:7" x14ac:dyDescent="0.25">
      <c r="A78" s="8" t="s">
        <v>60</v>
      </c>
      <c r="B78" s="5"/>
      <c r="C78" s="18"/>
      <c r="D78" s="18"/>
      <c r="E78" s="18"/>
      <c r="F78" s="2"/>
      <c r="G78" s="17">
        <f t="shared" si="0"/>
        <v>0</v>
      </c>
    </row>
    <row r="79" spans="1:7" x14ac:dyDescent="0.25">
      <c r="A79" s="9" t="s">
        <v>61</v>
      </c>
      <c r="B79" s="50"/>
      <c r="C79" s="18"/>
      <c r="D79" s="18"/>
      <c r="E79" s="18"/>
      <c r="F79" s="2"/>
      <c r="G79" s="17">
        <f t="shared" si="0"/>
        <v>0</v>
      </c>
    </row>
    <row r="80" spans="1:7" x14ac:dyDescent="0.25">
      <c r="A80" s="51" t="s">
        <v>47</v>
      </c>
      <c r="B80" s="6"/>
      <c r="C80" s="6"/>
      <c r="D80" s="6"/>
      <c r="E80" s="6"/>
      <c r="F80" s="6"/>
      <c r="G80" s="33">
        <f>SUM(G76:G79)</f>
        <v>1.3068</v>
      </c>
    </row>
    <row r="81" spans="1:7" x14ac:dyDescent="0.25">
      <c r="A81" s="8"/>
      <c r="B81" s="5"/>
      <c r="C81" s="5"/>
      <c r="D81" s="5"/>
      <c r="E81" s="5"/>
      <c r="F81" s="5"/>
      <c r="G81" s="11"/>
    </row>
    <row r="82" spans="1:7" x14ac:dyDescent="0.25">
      <c r="A82" s="29" t="s">
        <v>68</v>
      </c>
      <c r="B82" s="34"/>
      <c r="C82" s="34"/>
      <c r="D82" s="34"/>
      <c r="E82" s="34"/>
      <c r="F82" s="34"/>
      <c r="G82" s="47"/>
    </row>
    <row r="83" spans="1:7" x14ac:dyDescent="0.25">
      <c r="A83" s="8"/>
      <c r="B83" s="5"/>
      <c r="C83" s="5" t="s">
        <v>44</v>
      </c>
      <c r="D83" s="5" t="s">
        <v>45</v>
      </c>
      <c r="E83" s="5" t="s">
        <v>46</v>
      </c>
      <c r="F83" s="5" t="s">
        <v>42</v>
      </c>
      <c r="G83" s="11" t="s">
        <v>43</v>
      </c>
    </row>
    <row r="84" spans="1:7" x14ac:dyDescent="0.25">
      <c r="A84" s="8" t="s">
        <v>58</v>
      </c>
      <c r="B84" s="5"/>
      <c r="C84" s="18">
        <v>1.05</v>
      </c>
      <c r="D84" s="18">
        <v>0.75</v>
      </c>
      <c r="E84" s="18">
        <v>0.11</v>
      </c>
      <c r="F84" s="2">
        <v>4</v>
      </c>
      <c r="G84" s="17">
        <f>(2*C84*E84/2+D84*E84)*F84</f>
        <v>0.79200000000000004</v>
      </c>
    </row>
    <row r="85" spans="1:7" x14ac:dyDescent="0.25">
      <c r="A85" s="8" t="s">
        <v>59</v>
      </c>
      <c r="B85" s="5"/>
      <c r="C85" s="18">
        <v>0.42</v>
      </c>
      <c r="D85" s="18">
        <v>0.75</v>
      </c>
      <c r="E85" s="18">
        <v>0.11</v>
      </c>
      <c r="F85" s="2">
        <v>4</v>
      </c>
      <c r="G85" s="17">
        <f>(2*C85*E85/2+D85*E85)*F85</f>
        <v>0.51480000000000004</v>
      </c>
    </row>
    <row r="86" spans="1:7" x14ac:dyDescent="0.25">
      <c r="A86" s="8" t="s">
        <v>60</v>
      </c>
      <c r="B86" s="5"/>
      <c r="C86" s="18"/>
      <c r="D86" s="18"/>
      <c r="E86" s="18"/>
      <c r="F86" s="2"/>
      <c r="G86" s="17">
        <f t="shared" ref="G86:G87" si="1">(2*C86*E86/2+D86*E86)*F86</f>
        <v>0</v>
      </c>
    </row>
    <row r="87" spans="1:7" x14ac:dyDescent="0.25">
      <c r="A87" s="8" t="s">
        <v>61</v>
      </c>
      <c r="B87" s="5"/>
      <c r="C87" s="18"/>
      <c r="D87" s="18"/>
      <c r="E87" s="18"/>
      <c r="F87" s="2"/>
      <c r="G87" s="17">
        <f t="shared" si="1"/>
        <v>0</v>
      </c>
    </row>
    <row r="88" spans="1:7" x14ac:dyDescent="0.25">
      <c r="A88" s="9" t="s">
        <v>63</v>
      </c>
      <c r="B88" s="50"/>
      <c r="C88" s="18">
        <v>2</v>
      </c>
      <c r="D88" s="18">
        <v>0.8</v>
      </c>
      <c r="E88" s="48" t="s">
        <v>64</v>
      </c>
      <c r="F88" s="2">
        <v>1</v>
      </c>
      <c r="G88" s="17">
        <f>C88*D88*F88</f>
        <v>1.6</v>
      </c>
    </row>
    <row r="89" spans="1:7" x14ac:dyDescent="0.25">
      <c r="A89" s="51" t="s">
        <v>47</v>
      </c>
      <c r="B89" s="6"/>
      <c r="C89" s="6"/>
      <c r="D89" s="6"/>
      <c r="E89" s="6"/>
      <c r="F89" s="6"/>
      <c r="G89" s="35">
        <f>SUM(G84:G88)</f>
        <v>2.9068000000000001</v>
      </c>
    </row>
    <row r="91" spans="1:7" x14ac:dyDescent="0.25">
      <c r="A91" s="7" t="s">
        <v>66</v>
      </c>
      <c r="B91" s="4"/>
      <c r="C91" s="4"/>
      <c r="D91" s="4"/>
      <c r="E91" s="4"/>
      <c r="F91" s="4"/>
      <c r="G91" s="10"/>
    </row>
    <row r="92" spans="1:7" x14ac:dyDescent="0.25">
      <c r="A92" s="8"/>
      <c r="B92" s="5"/>
      <c r="C92" s="5"/>
      <c r="D92" s="5"/>
      <c r="E92" s="5"/>
      <c r="F92" s="5"/>
      <c r="G92" s="11"/>
    </row>
    <row r="93" spans="1:7" x14ac:dyDescent="0.25">
      <c r="A93" s="8"/>
      <c r="B93" s="5"/>
      <c r="C93" s="5"/>
      <c r="D93" s="5"/>
      <c r="E93" s="5"/>
      <c r="F93" s="5"/>
      <c r="G93" s="11"/>
    </row>
    <row r="94" spans="1:7" x14ac:dyDescent="0.25">
      <c r="A94" s="8"/>
      <c r="B94" s="5"/>
      <c r="C94" s="5"/>
      <c r="D94" s="5"/>
      <c r="E94" s="5"/>
      <c r="F94" s="5"/>
      <c r="G94" s="11"/>
    </row>
    <row r="95" spans="1:7" x14ac:dyDescent="0.25">
      <c r="A95" s="8"/>
      <c r="B95" s="5"/>
      <c r="C95" s="5"/>
      <c r="D95" s="5"/>
      <c r="E95" s="5"/>
      <c r="F95" s="5"/>
      <c r="G95" s="11"/>
    </row>
    <row r="96" spans="1:7" x14ac:dyDescent="0.25">
      <c r="A96" s="8"/>
      <c r="B96" s="5"/>
      <c r="C96" s="5"/>
      <c r="D96" s="5"/>
      <c r="E96" s="5"/>
      <c r="F96" s="5"/>
      <c r="G96" s="11"/>
    </row>
    <row r="97" spans="1:7" x14ac:dyDescent="0.25">
      <c r="A97" s="8"/>
      <c r="B97" s="5"/>
      <c r="C97" s="5"/>
      <c r="D97" s="5"/>
      <c r="E97" s="5"/>
      <c r="F97" s="5"/>
      <c r="G97" s="11"/>
    </row>
    <row r="98" spans="1:7" x14ac:dyDescent="0.25">
      <c r="A98" s="8"/>
      <c r="B98" s="5"/>
      <c r="C98" s="5"/>
      <c r="D98" s="5"/>
      <c r="E98" s="5"/>
      <c r="F98" s="5"/>
      <c r="G98" s="11"/>
    </row>
    <row r="99" spans="1:7" x14ac:dyDescent="0.25">
      <c r="A99" s="8"/>
      <c r="B99" s="5"/>
      <c r="C99" s="5"/>
      <c r="D99" s="5"/>
      <c r="E99" s="5"/>
      <c r="F99" s="5"/>
      <c r="G99" s="11"/>
    </row>
    <row r="100" spans="1:7" x14ac:dyDescent="0.25">
      <c r="A100" s="8"/>
      <c r="B100" s="5"/>
      <c r="C100" s="5"/>
      <c r="D100" s="5"/>
      <c r="E100" s="5"/>
      <c r="F100" s="5"/>
      <c r="G100" s="11"/>
    </row>
    <row r="101" spans="1:7" x14ac:dyDescent="0.25">
      <c r="A101" s="8"/>
      <c r="B101" s="5"/>
      <c r="C101" s="5"/>
      <c r="D101" s="5"/>
      <c r="E101" s="5"/>
      <c r="F101" s="5"/>
      <c r="G101" s="11"/>
    </row>
    <row r="102" spans="1:7" x14ac:dyDescent="0.25">
      <c r="A102" s="8"/>
      <c r="B102" s="5"/>
      <c r="C102" s="5"/>
      <c r="D102" s="5"/>
      <c r="E102" s="5"/>
      <c r="F102" s="5"/>
      <c r="G102" s="11"/>
    </row>
    <row r="103" spans="1:7" x14ac:dyDescent="0.25">
      <c r="A103" s="8" t="s">
        <v>48</v>
      </c>
      <c r="B103" s="5"/>
      <c r="C103" s="5"/>
      <c r="D103" s="5"/>
      <c r="E103" s="5"/>
      <c r="F103" s="5"/>
      <c r="G103" s="11"/>
    </row>
    <row r="104" spans="1:7" x14ac:dyDescent="0.25">
      <c r="A104" s="8"/>
      <c r="B104" s="5"/>
      <c r="C104" s="5"/>
      <c r="D104" s="5"/>
      <c r="E104" s="5"/>
      <c r="F104" s="5"/>
      <c r="G104" s="11"/>
    </row>
    <row r="105" spans="1:7" x14ac:dyDescent="0.25">
      <c r="A105" s="26" t="s">
        <v>69</v>
      </c>
      <c r="B105" s="52"/>
      <c r="C105" s="52"/>
      <c r="D105" s="52"/>
      <c r="E105" s="52"/>
      <c r="F105" s="52"/>
      <c r="G105" s="37"/>
    </row>
    <row r="106" spans="1:7" x14ac:dyDescent="0.25">
      <c r="A106" s="8"/>
      <c r="C106" s="49" t="s">
        <v>44</v>
      </c>
      <c r="D106" s="49" t="s">
        <v>45</v>
      </c>
      <c r="E106" s="49"/>
      <c r="F106" s="49" t="s">
        <v>42</v>
      </c>
      <c r="G106" s="49" t="s">
        <v>43</v>
      </c>
    </row>
    <row r="107" spans="1:7" x14ac:dyDescent="0.25">
      <c r="A107" s="8" t="s">
        <v>58</v>
      </c>
      <c r="B107" s="5"/>
      <c r="C107" s="18">
        <v>1.05</v>
      </c>
      <c r="D107" s="18">
        <v>0.75</v>
      </c>
      <c r="E107" s="48" t="s">
        <v>64</v>
      </c>
      <c r="F107" s="2">
        <v>4</v>
      </c>
      <c r="G107" s="17">
        <f>(C107*D107)*F107</f>
        <v>3.1500000000000004</v>
      </c>
    </row>
    <row r="108" spans="1:7" x14ac:dyDescent="0.25">
      <c r="A108" s="8" t="s">
        <v>59</v>
      </c>
      <c r="B108" s="5"/>
      <c r="C108" s="18"/>
      <c r="D108" s="18"/>
      <c r="E108" s="48" t="s">
        <v>64</v>
      </c>
      <c r="F108" s="2"/>
      <c r="G108" s="17">
        <f>(C108*D108)*F108</f>
        <v>0</v>
      </c>
    </row>
    <row r="109" spans="1:7" x14ac:dyDescent="0.25">
      <c r="A109" s="8" t="s">
        <v>60</v>
      </c>
      <c r="B109" s="5"/>
      <c r="C109" s="18"/>
      <c r="D109" s="18"/>
      <c r="E109" s="48" t="s">
        <v>64</v>
      </c>
      <c r="F109" s="2"/>
      <c r="G109" s="17">
        <f>(C109*D109)*F109</f>
        <v>0</v>
      </c>
    </row>
    <row r="110" spans="1:7" x14ac:dyDescent="0.25">
      <c r="A110" s="8" t="s">
        <v>61</v>
      </c>
      <c r="B110" s="5"/>
      <c r="C110" s="18"/>
      <c r="D110" s="18"/>
      <c r="E110" s="48" t="s">
        <v>64</v>
      </c>
      <c r="F110" s="2"/>
      <c r="G110" s="17">
        <f>(C110*D110)*F110</f>
        <v>0</v>
      </c>
    </row>
    <row r="111" spans="1:7" x14ac:dyDescent="0.25">
      <c r="A111" s="51" t="s">
        <v>47</v>
      </c>
      <c r="B111" s="6"/>
      <c r="C111" s="6"/>
      <c r="D111" s="6"/>
      <c r="E111" s="6"/>
      <c r="F111" s="6"/>
      <c r="G111" s="38">
        <f>SUM(G107:G110)</f>
        <v>3.1500000000000004</v>
      </c>
    </row>
    <row r="112" spans="1:7" x14ac:dyDescent="0.25">
      <c r="A112" s="8"/>
      <c r="B112" s="5"/>
      <c r="C112" s="5"/>
      <c r="D112" s="5"/>
      <c r="E112" s="5"/>
      <c r="F112" s="5"/>
      <c r="G112" s="11"/>
    </row>
    <row r="113" spans="1:7" x14ac:dyDescent="0.25">
      <c r="A113" s="30" t="s">
        <v>70</v>
      </c>
      <c r="B113" s="53"/>
      <c r="C113" s="53"/>
      <c r="D113" s="53"/>
      <c r="E113" s="53"/>
      <c r="F113" s="53"/>
      <c r="G113" s="54"/>
    </row>
    <row r="114" spans="1:7" x14ac:dyDescent="0.25">
      <c r="A114" s="8"/>
      <c r="C114" s="49" t="s">
        <v>44</v>
      </c>
      <c r="D114" s="49" t="s">
        <v>45</v>
      </c>
      <c r="E114" s="49"/>
      <c r="F114" s="49" t="s">
        <v>42</v>
      </c>
      <c r="G114" s="49" t="s">
        <v>43</v>
      </c>
    </row>
    <row r="115" spans="1:7" x14ac:dyDescent="0.25">
      <c r="A115" s="8" t="s">
        <v>58</v>
      </c>
      <c r="B115" s="5"/>
      <c r="C115" s="18">
        <v>1.05</v>
      </c>
      <c r="D115" s="18">
        <v>0.75</v>
      </c>
      <c r="E115" s="48" t="s">
        <v>64</v>
      </c>
      <c r="F115" s="2">
        <v>4</v>
      </c>
      <c r="G115" s="17">
        <f>(C115*D115)*F115</f>
        <v>3.1500000000000004</v>
      </c>
    </row>
    <row r="116" spans="1:7" x14ac:dyDescent="0.25">
      <c r="A116" s="8" t="s">
        <v>59</v>
      </c>
      <c r="B116" s="5"/>
      <c r="C116" s="18"/>
      <c r="D116" s="18"/>
      <c r="E116" s="48" t="s">
        <v>64</v>
      </c>
      <c r="F116" s="2"/>
      <c r="G116" s="17">
        <f>(C116*D116)*F116</f>
        <v>0</v>
      </c>
    </row>
    <row r="117" spans="1:7" x14ac:dyDescent="0.25">
      <c r="A117" s="8" t="s">
        <v>60</v>
      </c>
      <c r="B117" s="5"/>
      <c r="C117" s="18"/>
      <c r="D117" s="18"/>
      <c r="E117" s="48" t="s">
        <v>64</v>
      </c>
      <c r="F117" s="2"/>
      <c r="G117" s="17">
        <f>(C117*D117)*F117</f>
        <v>0</v>
      </c>
    </row>
    <row r="118" spans="1:7" x14ac:dyDescent="0.25">
      <c r="A118" s="8" t="s">
        <v>61</v>
      </c>
      <c r="B118" s="5"/>
      <c r="C118" s="18"/>
      <c r="D118" s="18"/>
      <c r="E118" s="48" t="s">
        <v>64</v>
      </c>
      <c r="F118" s="2"/>
      <c r="G118" s="17">
        <f>(C118*D118)*F118</f>
        <v>0</v>
      </c>
    </row>
    <row r="119" spans="1:7" x14ac:dyDescent="0.25">
      <c r="A119" s="9" t="s">
        <v>63</v>
      </c>
      <c r="B119" s="50"/>
      <c r="C119" s="18">
        <v>2</v>
      </c>
      <c r="D119" s="18">
        <v>0.8</v>
      </c>
      <c r="E119" s="48" t="s">
        <v>64</v>
      </c>
      <c r="F119" s="2">
        <v>1</v>
      </c>
      <c r="G119" s="17">
        <f>(C119*D119)*F119</f>
        <v>1.6</v>
      </c>
    </row>
    <row r="120" spans="1:7" x14ac:dyDescent="0.25">
      <c r="A120" s="51" t="s">
        <v>47</v>
      </c>
      <c r="B120" s="6"/>
      <c r="C120" s="6"/>
      <c r="D120" s="6"/>
      <c r="E120" s="6"/>
      <c r="F120" s="6"/>
      <c r="G120" s="41">
        <f>SUM(G115:G119)</f>
        <v>4.75</v>
      </c>
    </row>
  </sheetData>
  <sheetProtection algorithmName="SHA-512" hashValue="VlNG4szDZ2KnpfPekv9DOwFUjmFEHqXKsAHCUEfCSvxfbuOh/G0V8C8OADbvXDnmqWwGgQXLfB00olI1FIuf7Q==" saltValue="qKywp0zjAy5Ol5O0enRj7w==" spinCount="100000" sheet="1" objects="1" scenarios="1"/>
  <mergeCells count="24">
    <mergeCell ref="B24:D24"/>
    <mergeCell ref="B25:D25"/>
    <mergeCell ref="B39:D39"/>
    <mergeCell ref="B40:D40"/>
    <mergeCell ref="G8:H8"/>
    <mergeCell ref="G9:H9"/>
    <mergeCell ref="B11:D11"/>
    <mergeCell ref="G11:J11"/>
    <mergeCell ref="G12:H12"/>
    <mergeCell ref="I12:J12"/>
    <mergeCell ref="G13:H13"/>
    <mergeCell ref="I13:J13"/>
    <mergeCell ref="A18:A20"/>
    <mergeCell ref="B18:D18"/>
    <mergeCell ref="G18:H20"/>
    <mergeCell ref="I18:J20"/>
    <mergeCell ref="B19:D19"/>
    <mergeCell ref="B20:D20"/>
    <mergeCell ref="A15:A17"/>
    <mergeCell ref="B15:D15"/>
    <mergeCell ref="G15:H17"/>
    <mergeCell ref="I15:J17"/>
    <mergeCell ref="B16:D16"/>
    <mergeCell ref="B17:D17"/>
  </mergeCells>
  <phoneticPr fontId="4" type="noConversion"/>
  <conditionalFormatting sqref="G27">
    <cfRule type="cellIs" dxfId="53" priority="28" operator="equal">
      <formula>"ist möglich"</formula>
    </cfRule>
    <cfRule type="cellIs" dxfId="52" priority="29" operator="equal">
      <formula>"ist nicht möglich"</formula>
    </cfRule>
    <cfRule type="cellIs" dxfId="51" priority="30" operator="equal">
      <formula>"Lüftung reicht nicht"</formula>
    </cfRule>
  </conditionalFormatting>
  <conditionalFormatting sqref="G32">
    <cfRule type="cellIs" dxfId="50" priority="25" operator="equal">
      <formula>"OK"</formula>
    </cfRule>
    <cfRule type="cellIs" dxfId="49" priority="26" operator="equal">
      <formula>"Lüftung nicht möglich"</formula>
    </cfRule>
    <cfRule type="cellIs" dxfId="48" priority="27" operator="equal">
      <formula>"reicht nicht aus"</formula>
    </cfRule>
  </conditionalFormatting>
  <conditionalFormatting sqref="G37">
    <cfRule type="cellIs" dxfId="47" priority="22" operator="equal">
      <formula>"OK"</formula>
    </cfRule>
    <cfRule type="cellIs" dxfId="46" priority="23" operator="equal">
      <formula>"Lüftung nicht möglich"</formula>
    </cfRule>
    <cfRule type="cellIs" dxfId="45" priority="24" operator="equal">
      <formula>"reicht nicht aus"</formula>
    </cfRule>
  </conditionalFormatting>
  <conditionalFormatting sqref="G42">
    <cfRule type="cellIs" dxfId="44" priority="7" operator="equal">
      <formula>"ist möglich"</formula>
    </cfRule>
    <cfRule type="cellIs" dxfId="43" priority="8" operator="equal">
      <formula>"ist nicht möglich"</formula>
    </cfRule>
    <cfRule type="cellIs" dxfId="42" priority="9" operator="equal">
      <formula>"Lüftung reicht nicht"</formula>
    </cfRule>
  </conditionalFormatting>
  <conditionalFormatting sqref="G47">
    <cfRule type="cellIs" dxfId="41" priority="4" operator="equal">
      <formula>"OK"</formula>
    </cfRule>
    <cfRule type="cellIs" dxfId="40" priority="5" operator="equal">
      <formula>"Lüftung nicht möglich"</formula>
    </cfRule>
    <cfRule type="cellIs" dxfId="39" priority="6" operator="equal">
      <formula>"reicht nicht aus"</formula>
    </cfRule>
  </conditionalFormatting>
  <conditionalFormatting sqref="G52">
    <cfRule type="cellIs" dxfId="38" priority="1" operator="equal">
      <formula>"OK"</formula>
    </cfRule>
    <cfRule type="cellIs" dxfId="37" priority="2" operator="equal">
      <formula>"Lüftung nicht möglich"</formula>
    </cfRule>
    <cfRule type="cellIs" dxfId="36" priority="3" operator="equal">
      <formula>"reicht nicht aus"</formula>
    </cfRule>
  </conditionalFormatting>
  <pageMargins left="0.7" right="0.7" top="0.78740157499999996" bottom="0.78740157499999996" header="0.3" footer="0.3"/>
  <pageSetup paperSize="9" scale="71" fitToHeight="0" orientation="portrait" r:id="rId1"/>
  <headerFooter>
    <oddHeader>&amp;R&amp;G
10.2021</oddHeader>
  </headerFooter>
  <rowBreaks count="1" manualBreakCount="1">
    <brk id="53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7A5A2-8844-459E-954C-B68A3E528F86}">
  <dimension ref="A1:J120"/>
  <sheetViews>
    <sheetView view="pageLayout" zoomScaleNormal="112" workbookViewId="0">
      <selection activeCell="J2" sqref="J2"/>
    </sheetView>
  </sheetViews>
  <sheetFormatPr baseColWidth="10" defaultRowHeight="13.8" x14ac:dyDescent="0.25"/>
  <cols>
    <col min="6" max="6" width="7.69921875" customWidth="1"/>
    <col min="7" max="10" width="12.09765625" customWidth="1"/>
  </cols>
  <sheetData>
    <row r="1" spans="1:10" ht="20.399999999999999" x14ac:dyDescent="0.35">
      <c r="A1" s="3" t="s">
        <v>0</v>
      </c>
    </row>
    <row r="2" spans="1:10" x14ac:dyDescent="0.25">
      <c r="A2" t="s">
        <v>1</v>
      </c>
      <c r="J2" s="59" t="s">
        <v>76</v>
      </c>
    </row>
    <row r="4" spans="1:10" x14ac:dyDescent="0.25">
      <c r="A4" t="s">
        <v>41</v>
      </c>
      <c r="B4" s="6"/>
      <c r="C4" s="6"/>
      <c r="D4" s="6"/>
      <c r="E4" s="6"/>
      <c r="F4" s="6"/>
      <c r="G4" s="5"/>
      <c r="H4" s="2" t="s">
        <v>49</v>
      </c>
      <c r="I4" s="2"/>
      <c r="J4" s="2"/>
    </row>
    <row r="6" spans="1:10" x14ac:dyDescent="0.25">
      <c r="A6" t="s">
        <v>9</v>
      </c>
      <c r="D6" s="18"/>
      <c r="E6" t="s">
        <v>18</v>
      </c>
      <c r="G6" t="s">
        <v>12</v>
      </c>
      <c r="I6" s="17">
        <f>D6*D7</f>
        <v>0</v>
      </c>
      <c r="J6" t="s">
        <v>19</v>
      </c>
    </row>
    <row r="7" spans="1:10" x14ac:dyDescent="0.25">
      <c r="A7" t="s">
        <v>10</v>
      </c>
      <c r="D7" s="18"/>
      <c r="E7" t="s">
        <v>18</v>
      </c>
      <c r="G7" t="s">
        <v>13</v>
      </c>
      <c r="I7" s="17">
        <f>I6*D8</f>
        <v>0</v>
      </c>
      <c r="J7" t="s">
        <v>20</v>
      </c>
    </row>
    <row r="8" spans="1:10" ht="27.75" customHeight="1" x14ac:dyDescent="0.25">
      <c r="A8" t="s">
        <v>11</v>
      </c>
      <c r="D8" s="18"/>
      <c r="E8" t="s">
        <v>18</v>
      </c>
      <c r="G8" s="98" t="s">
        <v>56</v>
      </c>
      <c r="H8" s="98"/>
      <c r="I8" s="17">
        <f>I7*3</f>
        <v>0</v>
      </c>
      <c r="J8" t="s">
        <v>20</v>
      </c>
    </row>
    <row r="9" spans="1:10" ht="27.75" customHeight="1" x14ac:dyDescent="0.25">
      <c r="A9" t="s">
        <v>21</v>
      </c>
      <c r="D9" s="18"/>
      <c r="E9" t="s">
        <v>53</v>
      </c>
      <c r="G9" s="98" t="s">
        <v>57</v>
      </c>
      <c r="H9" s="98"/>
      <c r="I9" s="17">
        <f>I7*5</f>
        <v>0</v>
      </c>
      <c r="J9" t="s">
        <v>20</v>
      </c>
    </row>
    <row r="11" spans="1:10" s="1" customFormat="1" ht="28.5" customHeight="1" x14ac:dyDescent="0.25">
      <c r="A11" s="14" t="s">
        <v>2</v>
      </c>
      <c r="B11" s="99" t="s">
        <v>3</v>
      </c>
      <c r="C11" s="100"/>
      <c r="D11" s="100"/>
      <c r="E11" s="13"/>
      <c r="G11" s="99" t="s">
        <v>50</v>
      </c>
      <c r="H11" s="100"/>
      <c r="I11" s="100"/>
      <c r="J11" s="101"/>
    </row>
    <row r="12" spans="1:10" x14ac:dyDescent="0.25">
      <c r="A12" s="15"/>
      <c r="B12" s="8"/>
      <c r="C12" s="5"/>
      <c r="D12" s="5"/>
      <c r="E12" s="11"/>
      <c r="G12" s="77" t="s">
        <v>4</v>
      </c>
      <c r="H12" s="78"/>
      <c r="I12" s="77" t="s">
        <v>5</v>
      </c>
      <c r="J12" s="102"/>
    </row>
    <row r="13" spans="1:10" x14ac:dyDescent="0.25">
      <c r="A13" s="15"/>
      <c r="B13" s="8"/>
      <c r="C13" s="5"/>
      <c r="D13" s="5"/>
      <c r="E13" s="11"/>
      <c r="G13" s="77" t="s">
        <v>51</v>
      </c>
      <c r="H13" s="78"/>
      <c r="I13" s="77" t="s">
        <v>52</v>
      </c>
      <c r="J13" s="102"/>
    </row>
    <row r="14" spans="1:10" x14ac:dyDescent="0.25">
      <c r="A14" s="15"/>
      <c r="B14" s="8" t="s">
        <v>73</v>
      </c>
      <c r="C14" s="5"/>
      <c r="D14" s="5"/>
      <c r="E14" s="11"/>
      <c r="G14" s="8" t="s">
        <v>74</v>
      </c>
      <c r="H14" s="5"/>
      <c r="I14" s="9" t="s">
        <v>75</v>
      </c>
      <c r="J14" s="12"/>
    </row>
    <row r="15" spans="1:10" x14ac:dyDescent="0.25">
      <c r="A15" s="60" t="s">
        <v>6</v>
      </c>
      <c r="B15" s="63" t="s">
        <v>8</v>
      </c>
      <c r="C15" s="64"/>
      <c r="D15" s="64"/>
      <c r="E15" s="10"/>
      <c r="G15" s="65">
        <v>0.35</v>
      </c>
      <c r="H15" s="66"/>
      <c r="I15" s="71">
        <v>1.05</v>
      </c>
      <c r="J15" s="72"/>
    </row>
    <row r="16" spans="1:10" x14ac:dyDescent="0.25">
      <c r="A16" s="61"/>
      <c r="B16" s="77" t="s">
        <v>25</v>
      </c>
      <c r="C16" s="78"/>
      <c r="D16" s="78"/>
      <c r="E16" s="11"/>
      <c r="G16" s="67"/>
      <c r="H16" s="68"/>
      <c r="I16" s="73"/>
      <c r="J16" s="74"/>
    </row>
    <row r="17" spans="1:10" ht="28.5" customHeight="1" x14ac:dyDescent="0.25">
      <c r="A17" s="62"/>
      <c r="B17" s="79" t="s">
        <v>14</v>
      </c>
      <c r="C17" s="80"/>
      <c r="D17" s="80"/>
      <c r="E17" s="12"/>
      <c r="G17" s="69"/>
      <c r="H17" s="70"/>
      <c r="I17" s="75"/>
      <c r="J17" s="76"/>
    </row>
    <row r="18" spans="1:10" x14ac:dyDescent="0.25">
      <c r="A18" s="81" t="s">
        <v>7</v>
      </c>
      <c r="B18" s="63" t="s">
        <v>15</v>
      </c>
      <c r="C18" s="64"/>
      <c r="D18" s="64"/>
      <c r="E18" s="10"/>
      <c r="G18" s="84">
        <v>0.2</v>
      </c>
      <c r="H18" s="85"/>
      <c r="I18" s="90">
        <v>0.6</v>
      </c>
      <c r="J18" s="91"/>
    </row>
    <row r="19" spans="1:10" x14ac:dyDescent="0.25">
      <c r="A19" s="82"/>
      <c r="B19" s="77" t="s">
        <v>26</v>
      </c>
      <c r="C19" s="78"/>
      <c r="D19" s="78"/>
      <c r="E19" s="11"/>
      <c r="G19" s="86"/>
      <c r="H19" s="87"/>
      <c r="I19" s="92"/>
      <c r="J19" s="93"/>
    </row>
    <row r="20" spans="1:10" ht="28.5" customHeight="1" x14ac:dyDescent="0.25">
      <c r="A20" s="83"/>
      <c r="B20" s="79" t="s">
        <v>16</v>
      </c>
      <c r="C20" s="80"/>
      <c r="D20" s="80"/>
      <c r="E20" s="12"/>
      <c r="G20" s="88"/>
      <c r="H20" s="89"/>
      <c r="I20" s="94"/>
      <c r="J20" s="95"/>
    </row>
    <row r="22" spans="1:10" x14ac:dyDescent="0.25">
      <c r="A22" s="19" t="s">
        <v>17</v>
      </c>
    </row>
    <row r="24" spans="1:10" x14ac:dyDescent="0.25">
      <c r="A24" s="21" t="s">
        <v>29</v>
      </c>
      <c r="B24" s="96" t="s">
        <v>22</v>
      </c>
      <c r="C24" s="96"/>
      <c r="D24" s="96"/>
      <c r="E24" s="4"/>
      <c r="F24" s="4"/>
      <c r="G24" s="4"/>
      <c r="H24" s="4"/>
      <c r="I24" s="4"/>
      <c r="J24" s="10"/>
    </row>
    <row r="25" spans="1:10" x14ac:dyDescent="0.25">
      <c r="A25" s="22"/>
      <c r="B25" s="97" t="s">
        <v>23</v>
      </c>
      <c r="C25" s="97"/>
      <c r="D25" s="97"/>
      <c r="E25" s="5"/>
      <c r="F25" s="5"/>
      <c r="G25" s="17">
        <f>2.5*D8</f>
        <v>0</v>
      </c>
      <c r="H25" s="5" t="s">
        <v>18</v>
      </c>
      <c r="I25" s="5"/>
      <c r="J25" s="11"/>
    </row>
    <row r="26" spans="1:10" x14ac:dyDescent="0.25">
      <c r="A26" s="22"/>
      <c r="B26" s="5" t="s">
        <v>24</v>
      </c>
      <c r="C26" s="5"/>
      <c r="D26" s="5"/>
      <c r="E26" s="5"/>
      <c r="F26" s="5"/>
      <c r="G26" s="17">
        <f>D6</f>
        <v>0</v>
      </c>
      <c r="H26" s="5" t="s">
        <v>18</v>
      </c>
      <c r="I26" s="5"/>
      <c r="J26" s="11"/>
    </row>
    <row r="27" spans="1:10" x14ac:dyDescent="0.25">
      <c r="A27" s="22"/>
      <c r="B27" s="5"/>
      <c r="C27" s="5"/>
      <c r="D27" s="5"/>
      <c r="E27" s="43"/>
      <c r="F27" s="44" t="s">
        <v>62</v>
      </c>
      <c r="G27" s="58" t="str">
        <f>IF(G25&gt;D6,"ist möglich","ist nicht möglich")</f>
        <v>ist nicht möglich</v>
      </c>
      <c r="H27" s="57"/>
      <c r="I27" s="5"/>
      <c r="J27" s="11"/>
    </row>
    <row r="28" spans="1:10" x14ac:dyDescent="0.25">
      <c r="A28" s="22"/>
      <c r="B28" s="5"/>
      <c r="C28" s="5"/>
      <c r="D28" s="5"/>
      <c r="E28" s="5"/>
      <c r="F28" s="5"/>
      <c r="G28" s="5"/>
      <c r="H28" s="5"/>
      <c r="I28" s="5"/>
      <c r="J28" s="11"/>
    </row>
    <row r="29" spans="1:10" x14ac:dyDescent="0.25">
      <c r="A29" s="28" t="s">
        <v>30</v>
      </c>
      <c r="B29" s="16" t="s">
        <v>54</v>
      </c>
      <c r="C29" s="5"/>
      <c r="D29" s="5"/>
      <c r="E29" s="5"/>
      <c r="F29" s="5"/>
      <c r="G29" s="5"/>
      <c r="H29" s="5"/>
      <c r="I29" s="5"/>
      <c r="J29" s="11"/>
    </row>
    <row r="30" spans="1:10" x14ac:dyDescent="0.25">
      <c r="A30" s="28"/>
      <c r="B30" s="5" t="s">
        <v>27</v>
      </c>
      <c r="C30" s="5"/>
      <c r="D30" s="5"/>
      <c r="E30" s="5"/>
      <c r="F30" s="5"/>
      <c r="G30" s="17">
        <f>D9*G15</f>
        <v>0</v>
      </c>
      <c r="H30" s="5" t="s">
        <v>19</v>
      </c>
      <c r="I30" s="5"/>
      <c r="J30" s="11"/>
    </row>
    <row r="31" spans="1:10" x14ac:dyDescent="0.25">
      <c r="A31" s="28"/>
      <c r="B31" s="5" t="s">
        <v>33</v>
      </c>
      <c r="C31" s="5"/>
      <c r="D31" s="5"/>
      <c r="E31" s="5"/>
      <c r="F31" s="5"/>
      <c r="G31" s="42">
        <f>G80</f>
        <v>0</v>
      </c>
      <c r="H31" s="5" t="s">
        <v>19</v>
      </c>
      <c r="I31" s="32" t="s">
        <v>28</v>
      </c>
      <c r="J31" s="46"/>
    </row>
    <row r="32" spans="1:10" x14ac:dyDescent="0.25">
      <c r="A32" s="28"/>
      <c r="B32" s="5"/>
      <c r="C32" s="5"/>
      <c r="D32" s="5"/>
      <c r="E32" s="43"/>
      <c r="F32" s="44" t="s">
        <v>62</v>
      </c>
      <c r="G32" s="55" t="str">
        <f>IF(G30&lt;G31, "OK","reicht nicht aus")</f>
        <v>reicht nicht aus</v>
      </c>
      <c r="H32" s="57"/>
      <c r="I32" s="5"/>
      <c r="J32" s="11"/>
    </row>
    <row r="33" spans="1:10" x14ac:dyDescent="0.25">
      <c r="A33" s="28"/>
      <c r="B33" s="5"/>
      <c r="C33" s="5"/>
      <c r="D33" s="5"/>
      <c r="E33" s="5"/>
      <c r="F33" s="5"/>
      <c r="G33" s="5"/>
      <c r="H33" s="5"/>
      <c r="I33" s="5"/>
      <c r="J33" s="11"/>
    </row>
    <row r="34" spans="1:10" x14ac:dyDescent="0.25">
      <c r="A34" s="26" t="s">
        <v>31</v>
      </c>
      <c r="B34" s="16" t="s">
        <v>55</v>
      </c>
      <c r="C34" s="5"/>
      <c r="D34" s="5"/>
      <c r="E34" s="5"/>
      <c r="F34" s="5"/>
      <c r="G34" s="5"/>
      <c r="H34" s="5"/>
      <c r="I34" s="5"/>
      <c r="J34" s="11"/>
    </row>
    <row r="35" spans="1:10" x14ac:dyDescent="0.25">
      <c r="A35" s="26"/>
      <c r="B35" s="5" t="s">
        <v>32</v>
      </c>
      <c r="C35" s="5"/>
      <c r="D35" s="5"/>
      <c r="E35" s="5"/>
      <c r="F35" s="5"/>
      <c r="G35" s="17">
        <f>I15/10*I6</f>
        <v>0</v>
      </c>
      <c r="H35" s="5" t="s">
        <v>19</v>
      </c>
      <c r="I35" s="5"/>
      <c r="J35" s="11"/>
    </row>
    <row r="36" spans="1:10" x14ac:dyDescent="0.25">
      <c r="A36" s="26"/>
      <c r="B36" s="5" t="s">
        <v>34</v>
      </c>
      <c r="C36" s="5"/>
      <c r="D36" s="5"/>
      <c r="E36" s="5"/>
      <c r="F36" s="5"/>
      <c r="G36" s="38">
        <f>G111</f>
        <v>0</v>
      </c>
      <c r="H36" s="5" t="s">
        <v>19</v>
      </c>
      <c r="I36" s="36" t="s">
        <v>28</v>
      </c>
      <c r="J36" s="37"/>
    </row>
    <row r="37" spans="1:10" x14ac:dyDescent="0.25">
      <c r="A37" s="27"/>
      <c r="B37" s="6"/>
      <c r="C37" s="6"/>
      <c r="D37" s="6"/>
      <c r="E37" s="20"/>
      <c r="F37" s="45" t="s">
        <v>62</v>
      </c>
      <c r="G37" s="56" t="str">
        <f>IF(G35&lt;G36, "OK","reicht nicht aus")</f>
        <v>reicht nicht aus</v>
      </c>
      <c r="H37" s="20"/>
      <c r="I37" s="6"/>
      <c r="J37" s="12"/>
    </row>
    <row r="38" spans="1:10" x14ac:dyDescent="0.25">
      <c r="A38" s="25"/>
    </row>
    <row r="39" spans="1:10" x14ac:dyDescent="0.25">
      <c r="A39" s="23" t="s">
        <v>35</v>
      </c>
      <c r="B39" s="96" t="s">
        <v>22</v>
      </c>
      <c r="C39" s="96"/>
      <c r="D39" s="96"/>
      <c r="E39" s="4"/>
      <c r="F39" s="4"/>
      <c r="G39" s="4"/>
      <c r="H39" s="4"/>
      <c r="I39" s="4"/>
      <c r="J39" s="10"/>
    </row>
    <row r="40" spans="1:10" x14ac:dyDescent="0.25">
      <c r="A40" s="24"/>
      <c r="B40" s="97" t="s">
        <v>38</v>
      </c>
      <c r="C40" s="97"/>
      <c r="D40" s="97"/>
      <c r="E40" s="5"/>
      <c r="F40" s="5"/>
      <c r="G40" s="17">
        <f>5*D8</f>
        <v>0</v>
      </c>
      <c r="H40" s="5" t="s">
        <v>18</v>
      </c>
      <c r="I40" s="5"/>
      <c r="J40" s="11"/>
    </row>
    <row r="41" spans="1:10" x14ac:dyDescent="0.25">
      <c r="A41" s="24"/>
      <c r="B41" s="5" t="s">
        <v>24</v>
      </c>
      <c r="C41" s="5"/>
      <c r="D41" s="5"/>
      <c r="E41" s="5"/>
      <c r="F41" s="5"/>
      <c r="G41" s="17">
        <f>D6</f>
        <v>0</v>
      </c>
      <c r="H41" s="5" t="s">
        <v>18</v>
      </c>
      <c r="I41" s="5"/>
      <c r="J41" s="11"/>
    </row>
    <row r="42" spans="1:10" x14ac:dyDescent="0.25">
      <c r="A42" s="24"/>
      <c r="B42" s="5"/>
      <c r="C42" s="5"/>
      <c r="D42" s="5"/>
      <c r="E42" s="43"/>
      <c r="F42" s="44" t="s">
        <v>62</v>
      </c>
      <c r="G42" s="58" t="str">
        <f>IF(G40&gt;D21,"ist möglich","ist nicht möglich")</f>
        <v>ist nicht möglich</v>
      </c>
      <c r="H42" s="57"/>
      <c r="I42" s="5"/>
      <c r="J42" s="11"/>
    </row>
    <row r="43" spans="1:10" x14ac:dyDescent="0.25">
      <c r="A43" s="24"/>
      <c r="B43" s="5"/>
      <c r="C43" s="5"/>
      <c r="D43" s="5"/>
      <c r="E43" s="5"/>
      <c r="F43" s="5"/>
      <c r="G43" s="5"/>
      <c r="H43" s="5"/>
      <c r="I43" s="5"/>
      <c r="J43" s="11"/>
    </row>
    <row r="44" spans="1:10" x14ac:dyDescent="0.25">
      <c r="A44" s="29" t="s">
        <v>36</v>
      </c>
      <c r="B44" s="16" t="s">
        <v>54</v>
      </c>
      <c r="C44" s="5"/>
      <c r="D44" s="5"/>
      <c r="E44" s="5"/>
      <c r="F44" s="5"/>
      <c r="G44" s="5"/>
      <c r="H44" s="5"/>
      <c r="I44" s="5"/>
      <c r="J44" s="11"/>
    </row>
    <row r="45" spans="1:10" x14ac:dyDescent="0.25">
      <c r="A45" s="29"/>
      <c r="B45" s="5" t="s">
        <v>39</v>
      </c>
      <c r="C45" s="5"/>
      <c r="D45" s="5"/>
      <c r="E45" s="5"/>
      <c r="F45" s="5"/>
      <c r="G45" s="17">
        <f>D9*G18</f>
        <v>0</v>
      </c>
      <c r="H45" s="5" t="s">
        <v>19</v>
      </c>
      <c r="I45" s="5"/>
      <c r="J45" s="11"/>
    </row>
    <row r="46" spans="1:10" x14ac:dyDescent="0.25">
      <c r="A46" s="29"/>
      <c r="B46" s="5" t="s">
        <v>33</v>
      </c>
      <c r="C46" s="5"/>
      <c r="D46" s="5"/>
      <c r="E46" s="5"/>
      <c r="F46" s="5"/>
      <c r="G46" s="35">
        <f>G89</f>
        <v>0</v>
      </c>
      <c r="H46" s="5" t="s">
        <v>19</v>
      </c>
      <c r="I46" s="34" t="s">
        <v>28</v>
      </c>
      <c r="J46" s="47"/>
    </row>
    <row r="47" spans="1:10" x14ac:dyDescent="0.25">
      <c r="A47" s="29"/>
      <c r="B47" s="5"/>
      <c r="C47" s="5"/>
      <c r="D47" s="5"/>
      <c r="E47" s="43"/>
      <c r="F47" s="44" t="s">
        <v>62</v>
      </c>
      <c r="G47" s="55" t="str">
        <f>IF(G45&lt;G46, "OK","reicht nicht aus")</f>
        <v>reicht nicht aus</v>
      </c>
      <c r="H47" s="57"/>
      <c r="I47" s="5"/>
      <c r="J47" s="11"/>
    </row>
    <row r="48" spans="1:10" x14ac:dyDescent="0.25">
      <c r="A48" s="29"/>
      <c r="B48" s="5"/>
      <c r="C48" s="5"/>
      <c r="D48" s="5"/>
      <c r="E48" s="5"/>
      <c r="F48" s="5"/>
      <c r="G48" s="5"/>
      <c r="H48" s="5"/>
      <c r="I48" s="5"/>
      <c r="J48" s="11"/>
    </row>
    <row r="49" spans="1:10" x14ac:dyDescent="0.25">
      <c r="A49" s="30" t="s">
        <v>37</v>
      </c>
      <c r="B49" s="16" t="s">
        <v>55</v>
      </c>
      <c r="C49" s="5"/>
      <c r="D49" s="5"/>
      <c r="E49" s="5"/>
      <c r="F49" s="5"/>
      <c r="G49" s="5"/>
      <c r="H49" s="5"/>
      <c r="I49" s="5"/>
      <c r="J49" s="11"/>
    </row>
    <row r="50" spans="1:10" x14ac:dyDescent="0.25">
      <c r="A50" s="30"/>
      <c r="B50" s="5" t="s">
        <v>40</v>
      </c>
      <c r="C50" s="5"/>
      <c r="D50" s="5"/>
      <c r="E50" s="5"/>
      <c r="F50" s="5"/>
      <c r="G50" s="17">
        <f>I18/10*I6</f>
        <v>0</v>
      </c>
      <c r="H50" s="5" t="s">
        <v>19</v>
      </c>
      <c r="I50" s="5"/>
      <c r="J50" s="11"/>
    </row>
    <row r="51" spans="1:10" x14ac:dyDescent="0.25">
      <c r="A51" s="30"/>
      <c r="B51" s="5" t="s">
        <v>34</v>
      </c>
      <c r="C51" s="5"/>
      <c r="D51" s="5"/>
      <c r="E51" s="5"/>
      <c r="F51" s="5"/>
      <c r="G51" s="41">
        <f>G120</f>
        <v>0</v>
      </c>
      <c r="H51" s="5" t="s">
        <v>19</v>
      </c>
      <c r="I51" s="39" t="s">
        <v>28</v>
      </c>
      <c r="J51" s="40"/>
    </row>
    <row r="52" spans="1:10" x14ac:dyDescent="0.25">
      <c r="A52" s="31"/>
      <c r="B52" s="6"/>
      <c r="C52" s="6"/>
      <c r="D52" s="6"/>
      <c r="E52" s="20"/>
      <c r="F52" s="45" t="s">
        <v>62</v>
      </c>
      <c r="G52" s="56" t="str">
        <f>IF(G50&lt;G51, "OK","reicht nicht aus")</f>
        <v>reicht nicht aus</v>
      </c>
      <c r="H52" s="20"/>
      <c r="I52" s="6"/>
      <c r="J52" s="12"/>
    </row>
    <row r="54" spans="1:10" x14ac:dyDescent="0.25">
      <c r="A54" s="7" t="s">
        <v>65</v>
      </c>
      <c r="B54" s="4"/>
      <c r="C54" s="4"/>
      <c r="D54" s="4"/>
      <c r="E54" s="4"/>
      <c r="F54" s="4"/>
      <c r="G54" s="10"/>
    </row>
    <row r="55" spans="1:10" x14ac:dyDescent="0.25">
      <c r="A55" s="8"/>
      <c r="B55" s="5"/>
      <c r="C55" s="5"/>
      <c r="D55" s="5"/>
      <c r="E55" s="5"/>
      <c r="F55" s="5"/>
      <c r="G55" s="11"/>
    </row>
    <row r="56" spans="1:10" x14ac:dyDescent="0.25">
      <c r="A56" s="8"/>
      <c r="B56" s="5"/>
      <c r="C56" s="5"/>
      <c r="D56" s="5"/>
      <c r="E56" s="5"/>
      <c r="F56" s="5"/>
      <c r="G56" s="11"/>
    </row>
    <row r="57" spans="1:10" x14ac:dyDescent="0.25">
      <c r="A57" s="8"/>
      <c r="B57" s="5"/>
      <c r="C57" s="5"/>
      <c r="D57" s="5"/>
      <c r="E57" s="5"/>
      <c r="F57" s="5"/>
      <c r="G57" s="11"/>
    </row>
    <row r="58" spans="1:10" x14ac:dyDescent="0.25">
      <c r="A58" s="8"/>
      <c r="B58" s="5"/>
      <c r="C58" s="5"/>
      <c r="D58" s="5"/>
      <c r="E58" s="5"/>
      <c r="F58" s="5"/>
      <c r="G58" s="11"/>
    </row>
    <row r="59" spans="1:10" x14ac:dyDescent="0.25">
      <c r="A59" s="8"/>
      <c r="B59" s="5"/>
      <c r="C59" s="5"/>
      <c r="D59" s="5"/>
      <c r="E59" s="5"/>
      <c r="F59" s="5"/>
      <c r="G59" s="11"/>
    </row>
    <row r="60" spans="1:10" x14ac:dyDescent="0.25">
      <c r="A60" s="8"/>
      <c r="B60" s="5"/>
      <c r="C60" s="5"/>
      <c r="D60" s="5"/>
      <c r="E60" s="5"/>
      <c r="F60" s="5"/>
      <c r="G60" s="11"/>
    </row>
    <row r="61" spans="1:10" x14ac:dyDescent="0.25">
      <c r="A61" s="8"/>
      <c r="B61" s="5"/>
      <c r="C61" s="5"/>
      <c r="D61" s="5"/>
      <c r="E61" s="5"/>
      <c r="F61" s="5"/>
      <c r="G61" s="11"/>
    </row>
    <row r="62" spans="1:10" x14ac:dyDescent="0.25">
      <c r="A62" s="8"/>
      <c r="B62" s="5"/>
      <c r="C62" s="5"/>
      <c r="D62" s="5"/>
      <c r="E62" s="5"/>
      <c r="F62" s="5"/>
      <c r="G62" s="11"/>
    </row>
    <row r="63" spans="1:10" x14ac:dyDescent="0.25">
      <c r="A63" s="8"/>
      <c r="B63" s="5"/>
      <c r="C63" s="5"/>
      <c r="D63" s="5"/>
      <c r="E63" s="5"/>
      <c r="F63" s="5"/>
      <c r="G63" s="11"/>
    </row>
    <row r="64" spans="1:10" x14ac:dyDescent="0.25">
      <c r="A64" s="8"/>
      <c r="B64" s="5"/>
      <c r="C64" s="5"/>
      <c r="D64" s="5"/>
      <c r="E64" s="5"/>
      <c r="F64" s="5"/>
      <c r="G64" s="11"/>
    </row>
    <row r="65" spans="1:7" x14ac:dyDescent="0.25">
      <c r="A65" s="8"/>
      <c r="B65" s="5"/>
      <c r="C65" s="5"/>
      <c r="D65" s="5"/>
      <c r="E65" s="5"/>
      <c r="F65" s="5"/>
      <c r="G65" s="11"/>
    </row>
    <row r="66" spans="1:7" x14ac:dyDescent="0.25">
      <c r="A66" s="8"/>
      <c r="B66" s="5"/>
      <c r="C66" s="5"/>
      <c r="D66" s="5"/>
      <c r="E66" s="5"/>
      <c r="F66" s="5"/>
      <c r="G66" s="11"/>
    </row>
    <row r="67" spans="1:7" x14ac:dyDescent="0.25">
      <c r="A67" s="8"/>
      <c r="B67" s="5"/>
      <c r="C67" s="5"/>
      <c r="D67" s="5"/>
      <c r="E67" s="5"/>
      <c r="F67" s="5"/>
      <c r="G67" s="11"/>
    </row>
    <row r="68" spans="1:7" x14ac:dyDescent="0.25">
      <c r="A68" s="8"/>
      <c r="B68" s="5"/>
      <c r="C68" s="5"/>
      <c r="D68" s="5"/>
      <c r="E68" s="5"/>
      <c r="F68" s="5"/>
      <c r="G68" s="11"/>
    </row>
    <row r="69" spans="1:7" x14ac:dyDescent="0.25">
      <c r="A69" s="8"/>
      <c r="B69" s="5"/>
      <c r="C69" s="5"/>
      <c r="D69" s="5"/>
      <c r="E69" s="5"/>
      <c r="F69" s="5"/>
      <c r="G69" s="11"/>
    </row>
    <row r="70" spans="1:7" x14ac:dyDescent="0.25">
      <c r="A70" s="8"/>
      <c r="B70" s="5"/>
      <c r="C70" s="5"/>
      <c r="D70" s="5"/>
      <c r="E70" s="5"/>
      <c r="F70" s="5"/>
      <c r="G70" s="11"/>
    </row>
    <row r="71" spans="1:7" x14ac:dyDescent="0.25">
      <c r="A71" s="8" t="s">
        <v>71</v>
      </c>
      <c r="B71" s="5"/>
      <c r="C71" s="5"/>
      <c r="D71" s="5"/>
      <c r="E71" s="5"/>
      <c r="F71" s="5"/>
      <c r="G71" s="11"/>
    </row>
    <row r="72" spans="1:7" x14ac:dyDescent="0.25">
      <c r="A72" s="8" t="s">
        <v>72</v>
      </c>
      <c r="B72" s="5"/>
      <c r="C72" s="5"/>
      <c r="D72" s="5"/>
      <c r="E72" s="5"/>
      <c r="F72" s="5"/>
      <c r="G72" s="11"/>
    </row>
    <row r="73" spans="1:7" x14ac:dyDescent="0.25">
      <c r="A73" s="8"/>
      <c r="B73" s="5"/>
      <c r="C73" s="5"/>
      <c r="D73" s="5"/>
      <c r="E73" s="5"/>
      <c r="F73" s="5"/>
      <c r="G73" s="11"/>
    </row>
    <row r="74" spans="1:7" x14ac:dyDescent="0.25">
      <c r="A74" s="28" t="s">
        <v>67</v>
      </c>
      <c r="B74" s="32"/>
      <c r="C74" s="32"/>
      <c r="D74" s="32"/>
      <c r="E74" s="32"/>
      <c r="F74" s="32"/>
      <c r="G74" s="46"/>
    </row>
    <row r="75" spans="1:7" x14ac:dyDescent="0.25">
      <c r="A75" s="8"/>
      <c r="B75" s="5"/>
      <c r="C75" s="5" t="s">
        <v>44</v>
      </c>
      <c r="D75" s="5" t="s">
        <v>45</v>
      </c>
      <c r="E75" s="5" t="s">
        <v>46</v>
      </c>
      <c r="F75" s="5" t="s">
        <v>42</v>
      </c>
      <c r="G75" s="11" t="s">
        <v>43</v>
      </c>
    </row>
    <row r="76" spans="1:7" x14ac:dyDescent="0.25">
      <c r="A76" s="8" t="s">
        <v>58</v>
      </c>
      <c r="B76" s="5"/>
      <c r="C76" s="18"/>
      <c r="D76" s="18"/>
      <c r="E76" s="18"/>
      <c r="F76" s="2"/>
      <c r="G76" s="17">
        <f>(2*C76*E76/2+D76*E76)*F76</f>
        <v>0</v>
      </c>
    </row>
    <row r="77" spans="1:7" x14ac:dyDescent="0.25">
      <c r="A77" s="8" t="s">
        <v>59</v>
      </c>
      <c r="B77" s="5"/>
      <c r="C77" s="18"/>
      <c r="D77" s="18"/>
      <c r="E77" s="18"/>
      <c r="F77" s="2"/>
      <c r="G77" s="17">
        <f t="shared" ref="G77:G79" si="0">(2*C77*E77/2+D77*E77)*F77</f>
        <v>0</v>
      </c>
    </row>
    <row r="78" spans="1:7" x14ac:dyDescent="0.25">
      <c r="A78" s="8" t="s">
        <v>60</v>
      </c>
      <c r="B78" s="5"/>
      <c r="C78" s="18"/>
      <c r="D78" s="18"/>
      <c r="E78" s="18"/>
      <c r="F78" s="2"/>
      <c r="G78" s="17">
        <f t="shared" si="0"/>
        <v>0</v>
      </c>
    </row>
    <row r="79" spans="1:7" x14ac:dyDescent="0.25">
      <c r="A79" s="9" t="s">
        <v>61</v>
      </c>
      <c r="B79" s="50"/>
      <c r="C79" s="18"/>
      <c r="D79" s="18"/>
      <c r="E79" s="18"/>
      <c r="F79" s="2"/>
      <c r="G79" s="17">
        <f t="shared" si="0"/>
        <v>0</v>
      </c>
    </row>
    <row r="80" spans="1:7" x14ac:dyDescent="0.25">
      <c r="A80" s="51" t="s">
        <v>47</v>
      </c>
      <c r="B80" s="6"/>
      <c r="C80" s="6"/>
      <c r="D80" s="6"/>
      <c r="E80" s="6"/>
      <c r="F80" s="6"/>
      <c r="G80" s="33">
        <f>SUM(G76:G79)</f>
        <v>0</v>
      </c>
    </row>
    <row r="81" spans="1:7" x14ac:dyDescent="0.25">
      <c r="A81" s="8"/>
      <c r="B81" s="5"/>
      <c r="C81" s="5"/>
      <c r="D81" s="5"/>
      <c r="E81" s="5"/>
      <c r="F81" s="5"/>
      <c r="G81" s="11"/>
    </row>
    <row r="82" spans="1:7" x14ac:dyDescent="0.25">
      <c r="A82" s="29" t="s">
        <v>68</v>
      </c>
      <c r="B82" s="34"/>
      <c r="C82" s="34"/>
      <c r="D82" s="34"/>
      <c r="E82" s="34"/>
      <c r="F82" s="34"/>
      <c r="G82" s="47"/>
    </row>
    <row r="83" spans="1:7" x14ac:dyDescent="0.25">
      <c r="A83" s="8"/>
      <c r="B83" s="5"/>
      <c r="C83" s="5" t="s">
        <v>44</v>
      </c>
      <c r="D83" s="5" t="s">
        <v>45</v>
      </c>
      <c r="E83" s="5" t="s">
        <v>46</v>
      </c>
      <c r="F83" s="5" t="s">
        <v>42</v>
      </c>
      <c r="G83" s="11" t="s">
        <v>43</v>
      </c>
    </row>
    <row r="84" spans="1:7" x14ac:dyDescent="0.25">
      <c r="A84" s="8" t="s">
        <v>58</v>
      </c>
      <c r="B84" s="5"/>
      <c r="C84" s="18"/>
      <c r="D84" s="18"/>
      <c r="E84" s="18"/>
      <c r="F84" s="2"/>
      <c r="G84" s="17">
        <f>(2*C84*E84/2+D84*E84)*F84</f>
        <v>0</v>
      </c>
    </row>
    <row r="85" spans="1:7" x14ac:dyDescent="0.25">
      <c r="A85" s="8" t="s">
        <v>59</v>
      </c>
      <c r="B85" s="5"/>
      <c r="C85" s="18"/>
      <c r="D85" s="18"/>
      <c r="E85" s="18"/>
      <c r="F85" s="2"/>
      <c r="G85" s="17">
        <f>(2*C85*E85/2+D85*E85)*F85</f>
        <v>0</v>
      </c>
    </row>
    <row r="86" spans="1:7" x14ac:dyDescent="0.25">
      <c r="A86" s="8" t="s">
        <v>60</v>
      </c>
      <c r="B86" s="5"/>
      <c r="C86" s="18"/>
      <c r="D86" s="18"/>
      <c r="E86" s="18"/>
      <c r="F86" s="2"/>
      <c r="G86" s="17">
        <f t="shared" ref="G86:G87" si="1">(2*C86*E86/2+D86*E86)*F86</f>
        <v>0</v>
      </c>
    </row>
    <row r="87" spans="1:7" x14ac:dyDescent="0.25">
      <c r="A87" s="8" t="s">
        <v>61</v>
      </c>
      <c r="B87" s="5"/>
      <c r="C87" s="18"/>
      <c r="D87" s="18"/>
      <c r="E87" s="18"/>
      <c r="F87" s="2"/>
      <c r="G87" s="17">
        <f t="shared" si="1"/>
        <v>0</v>
      </c>
    </row>
    <row r="88" spans="1:7" x14ac:dyDescent="0.25">
      <c r="A88" s="9" t="s">
        <v>63</v>
      </c>
      <c r="B88" s="50"/>
      <c r="C88" s="18"/>
      <c r="D88" s="18"/>
      <c r="E88" s="48" t="s">
        <v>64</v>
      </c>
      <c r="F88" s="2"/>
      <c r="G88" s="17">
        <f>C88*D88*F88</f>
        <v>0</v>
      </c>
    </row>
    <row r="89" spans="1:7" x14ac:dyDescent="0.25">
      <c r="A89" s="51" t="s">
        <v>47</v>
      </c>
      <c r="B89" s="6"/>
      <c r="C89" s="6"/>
      <c r="D89" s="6"/>
      <c r="E89" s="6"/>
      <c r="F89" s="6"/>
      <c r="G89" s="35">
        <f>SUM(G84:G88)</f>
        <v>0</v>
      </c>
    </row>
    <row r="91" spans="1:7" x14ac:dyDescent="0.25">
      <c r="A91" s="7" t="s">
        <v>66</v>
      </c>
      <c r="B91" s="4"/>
      <c r="C91" s="4"/>
      <c r="D91" s="4"/>
      <c r="E91" s="4"/>
      <c r="F91" s="4"/>
      <c r="G91" s="10"/>
    </row>
    <row r="92" spans="1:7" x14ac:dyDescent="0.25">
      <c r="A92" s="8"/>
      <c r="B92" s="5"/>
      <c r="C92" s="5"/>
      <c r="D92" s="5"/>
      <c r="E92" s="5"/>
      <c r="F92" s="5"/>
      <c r="G92" s="11"/>
    </row>
    <row r="93" spans="1:7" x14ac:dyDescent="0.25">
      <c r="A93" s="8"/>
      <c r="B93" s="5"/>
      <c r="C93" s="5"/>
      <c r="D93" s="5"/>
      <c r="E93" s="5"/>
      <c r="F93" s="5"/>
      <c r="G93" s="11"/>
    </row>
    <row r="94" spans="1:7" x14ac:dyDescent="0.25">
      <c r="A94" s="8"/>
      <c r="B94" s="5"/>
      <c r="C94" s="5"/>
      <c r="D94" s="5"/>
      <c r="E94" s="5"/>
      <c r="F94" s="5"/>
      <c r="G94" s="11"/>
    </row>
    <row r="95" spans="1:7" x14ac:dyDescent="0.25">
      <c r="A95" s="8"/>
      <c r="B95" s="5"/>
      <c r="C95" s="5"/>
      <c r="D95" s="5"/>
      <c r="E95" s="5"/>
      <c r="F95" s="5"/>
      <c r="G95" s="11"/>
    </row>
    <row r="96" spans="1:7" x14ac:dyDescent="0.25">
      <c r="A96" s="8"/>
      <c r="B96" s="5"/>
      <c r="C96" s="5"/>
      <c r="D96" s="5"/>
      <c r="E96" s="5"/>
      <c r="F96" s="5"/>
      <c r="G96" s="11"/>
    </row>
    <row r="97" spans="1:7" x14ac:dyDescent="0.25">
      <c r="A97" s="8"/>
      <c r="B97" s="5"/>
      <c r="C97" s="5"/>
      <c r="D97" s="5"/>
      <c r="E97" s="5"/>
      <c r="F97" s="5"/>
      <c r="G97" s="11"/>
    </row>
    <row r="98" spans="1:7" x14ac:dyDescent="0.25">
      <c r="A98" s="8"/>
      <c r="B98" s="5"/>
      <c r="C98" s="5"/>
      <c r="D98" s="5"/>
      <c r="E98" s="5"/>
      <c r="F98" s="5"/>
      <c r="G98" s="11"/>
    </row>
    <row r="99" spans="1:7" x14ac:dyDescent="0.25">
      <c r="A99" s="8"/>
      <c r="B99" s="5"/>
      <c r="C99" s="5"/>
      <c r="D99" s="5"/>
      <c r="E99" s="5"/>
      <c r="F99" s="5"/>
      <c r="G99" s="11"/>
    </row>
    <row r="100" spans="1:7" x14ac:dyDescent="0.25">
      <c r="A100" s="8"/>
      <c r="B100" s="5"/>
      <c r="C100" s="5"/>
      <c r="D100" s="5"/>
      <c r="E100" s="5"/>
      <c r="F100" s="5"/>
      <c r="G100" s="11"/>
    </row>
    <row r="101" spans="1:7" x14ac:dyDescent="0.25">
      <c r="A101" s="8"/>
      <c r="B101" s="5"/>
      <c r="C101" s="5"/>
      <c r="D101" s="5"/>
      <c r="E101" s="5"/>
      <c r="F101" s="5"/>
      <c r="G101" s="11"/>
    </row>
    <row r="102" spans="1:7" x14ac:dyDescent="0.25">
      <c r="A102" s="8"/>
      <c r="B102" s="5"/>
      <c r="C102" s="5"/>
      <c r="D102" s="5"/>
      <c r="E102" s="5"/>
      <c r="F102" s="5"/>
      <c r="G102" s="11"/>
    </row>
    <row r="103" spans="1:7" x14ac:dyDescent="0.25">
      <c r="A103" s="8" t="s">
        <v>48</v>
      </c>
      <c r="B103" s="5"/>
      <c r="C103" s="5"/>
      <c r="D103" s="5"/>
      <c r="E103" s="5"/>
      <c r="F103" s="5"/>
      <c r="G103" s="11"/>
    </row>
    <row r="104" spans="1:7" x14ac:dyDescent="0.25">
      <c r="A104" s="8"/>
      <c r="B104" s="5"/>
      <c r="C104" s="5"/>
      <c r="D104" s="5"/>
      <c r="E104" s="5"/>
      <c r="F104" s="5"/>
      <c r="G104" s="11"/>
    </row>
    <row r="105" spans="1:7" x14ac:dyDescent="0.25">
      <c r="A105" s="26" t="s">
        <v>69</v>
      </c>
      <c r="B105" s="52"/>
      <c r="C105" s="52"/>
      <c r="D105" s="52"/>
      <c r="E105" s="52"/>
      <c r="F105" s="52"/>
      <c r="G105" s="37"/>
    </row>
    <row r="106" spans="1:7" x14ac:dyDescent="0.25">
      <c r="A106" s="8"/>
      <c r="C106" s="49" t="s">
        <v>44</v>
      </c>
      <c r="D106" s="49" t="s">
        <v>45</v>
      </c>
      <c r="E106" s="49"/>
      <c r="F106" s="49" t="s">
        <v>42</v>
      </c>
      <c r="G106" s="49" t="s">
        <v>43</v>
      </c>
    </row>
    <row r="107" spans="1:7" x14ac:dyDescent="0.25">
      <c r="A107" s="8" t="s">
        <v>58</v>
      </c>
      <c r="B107" s="5"/>
      <c r="C107" s="18"/>
      <c r="D107" s="18"/>
      <c r="E107" s="48" t="s">
        <v>64</v>
      </c>
      <c r="F107" s="2"/>
      <c r="G107" s="17">
        <f>(C107*D107)*F107</f>
        <v>0</v>
      </c>
    </row>
    <row r="108" spans="1:7" x14ac:dyDescent="0.25">
      <c r="A108" s="8" t="s">
        <v>59</v>
      </c>
      <c r="B108" s="5"/>
      <c r="C108" s="18"/>
      <c r="D108" s="18"/>
      <c r="E108" s="48" t="s">
        <v>64</v>
      </c>
      <c r="F108" s="2"/>
      <c r="G108" s="17">
        <f>(C108*D108)*F108</f>
        <v>0</v>
      </c>
    </row>
    <row r="109" spans="1:7" x14ac:dyDescent="0.25">
      <c r="A109" s="8" t="s">
        <v>60</v>
      </c>
      <c r="B109" s="5"/>
      <c r="C109" s="18"/>
      <c r="D109" s="18"/>
      <c r="E109" s="48" t="s">
        <v>64</v>
      </c>
      <c r="F109" s="2"/>
      <c r="G109" s="17">
        <f>(C109*D109)*F109</f>
        <v>0</v>
      </c>
    </row>
    <row r="110" spans="1:7" x14ac:dyDescent="0.25">
      <c r="A110" s="8" t="s">
        <v>61</v>
      </c>
      <c r="B110" s="5"/>
      <c r="C110" s="18"/>
      <c r="D110" s="18"/>
      <c r="E110" s="48" t="s">
        <v>64</v>
      </c>
      <c r="F110" s="2"/>
      <c r="G110" s="17">
        <f>(C110*D110)*F110</f>
        <v>0</v>
      </c>
    </row>
    <row r="111" spans="1:7" x14ac:dyDescent="0.25">
      <c r="A111" s="51" t="s">
        <v>47</v>
      </c>
      <c r="B111" s="6"/>
      <c r="C111" s="6"/>
      <c r="D111" s="6"/>
      <c r="E111" s="6"/>
      <c r="F111" s="6"/>
      <c r="G111" s="38">
        <f>SUM(G107:G110)</f>
        <v>0</v>
      </c>
    </row>
    <row r="112" spans="1:7" x14ac:dyDescent="0.25">
      <c r="A112" s="8"/>
      <c r="B112" s="5"/>
      <c r="C112" s="5"/>
      <c r="D112" s="5"/>
      <c r="E112" s="5"/>
      <c r="F112" s="5"/>
      <c r="G112" s="11"/>
    </row>
    <row r="113" spans="1:7" x14ac:dyDescent="0.25">
      <c r="A113" s="30" t="s">
        <v>70</v>
      </c>
      <c r="B113" s="53"/>
      <c r="C113" s="53"/>
      <c r="D113" s="53"/>
      <c r="E113" s="53"/>
      <c r="F113" s="53"/>
      <c r="G113" s="54"/>
    </row>
    <row r="114" spans="1:7" x14ac:dyDescent="0.25">
      <c r="A114" s="8"/>
      <c r="C114" s="49" t="s">
        <v>44</v>
      </c>
      <c r="D114" s="49" t="s">
        <v>45</v>
      </c>
      <c r="E114" s="49"/>
      <c r="F114" s="49" t="s">
        <v>42</v>
      </c>
      <c r="G114" s="49" t="s">
        <v>43</v>
      </c>
    </row>
    <row r="115" spans="1:7" x14ac:dyDescent="0.25">
      <c r="A115" s="8" t="s">
        <v>58</v>
      </c>
      <c r="B115" s="5"/>
      <c r="C115" s="18"/>
      <c r="D115" s="18"/>
      <c r="E115" s="48" t="s">
        <v>64</v>
      </c>
      <c r="F115" s="2"/>
      <c r="G115" s="17">
        <f>(C115*D115)*F115</f>
        <v>0</v>
      </c>
    </row>
    <row r="116" spans="1:7" x14ac:dyDescent="0.25">
      <c r="A116" s="8" t="s">
        <v>59</v>
      </c>
      <c r="B116" s="5"/>
      <c r="C116" s="18"/>
      <c r="D116" s="18"/>
      <c r="E116" s="48" t="s">
        <v>64</v>
      </c>
      <c r="F116" s="2"/>
      <c r="G116" s="17">
        <f>(C116*D116)*F116</f>
        <v>0</v>
      </c>
    </row>
    <row r="117" spans="1:7" x14ac:dyDescent="0.25">
      <c r="A117" s="8" t="s">
        <v>60</v>
      </c>
      <c r="B117" s="5"/>
      <c r="C117" s="18"/>
      <c r="D117" s="18"/>
      <c r="E117" s="48" t="s">
        <v>64</v>
      </c>
      <c r="F117" s="2"/>
      <c r="G117" s="17">
        <f>(C117*D117)*F117</f>
        <v>0</v>
      </c>
    </row>
    <row r="118" spans="1:7" x14ac:dyDescent="0.25">
      <c r="A118" s="8" t="s">
        <v>61</v>
      </c>
      <c r="B118" s="5"/>
      <c r="C118" s="18"/>
      <c r="D118" s="18"/>
      <c r="E118" s="48" t="s">
        <v>64</v>
      </c>
      <c r="F118" s="2"/>
      <c r="G118" s="17">
        <f>(C118*D118)*F118</f>
        <v>0</v>
      </c>
    </row>
    <row r="119" spans="1:7" x14ac:dyDescent="0.25">
      <c r="A119" s="9" t="s">
        <v>63</v>
      </c>
      <c r="B119" s="50"/>
      <c r="C119" s="18"/>
      <c r="D119" s="18"/>
      <c r="E119" s="48" t="s">
        <v>64</v>
      </c>
      <c r="F119" s="2"/>
      <c r="G119" s="17">
        <f>(C119*D119)*F119</f>
        <v>0</v>
      </c>
    </row>
    <row r="120" spans="1:7" x14ac:dyDescent="0.25">
      <c r="A120" s="51" t="s">
        <v>47</v>
      </c>
      <c r="B120" s="6"/>
      <c r="C120" s="6"/>
      <c r="D120" s="6"/>
      <c r="E120" s="6"/>
      <c r="F120" s="6"/>
      <c r="G120" s="41">
        <f>SUM(G115:G119)</f>
        <v>0</v>
      </c>
    </row>
  </sheetData>
  <mergeCells count="24">
    <mergeCell ref="G8:H8"/>
    <mergeCell ref="G9:H9"/>
    <mergeCell ref="B11:D11"/>
    <mergeCell ref="G11:J11"/>
    <mergeCell ref="G12:H12"/>
    <mergeCell ref="I12:J12"/>
    <mergeCell ref="A15:A17"/>
    <mergeCell ref="B15:D15"/>
    <mergeCell ref="G15:H17"/>
    <mergeCell ref="I15:J17"/>
    <mergeCell ref="B16:D16"/>
    <mergeCell ref="B17:D17"/>
    <mergeCell ref="G18:H20"/>
    <mergeCell ref="I18:J20"/>
    <mergeCell ref="B19:D19"/>
    <mergeCell ref="B20:D20"/>
    <mergeCell ref="G13:H13"/>
    <mergeCell ref="I13:J13"/>
    <mergeCell ref="B24:D24"/>
    <mergeCell ref="B25:D25"/>
    <mergeCell ref="B39:D39"/>
    <mergeCell ref="B40:D40"/>
    <mergeCell ref="A18:A20"/>
    <mergeCell ref="B18:D18"/>
  </mergeCells>
  <conditionalFormatting sqref="G27">
    <cfRule type="cellIs" dxfId="35" priority="16" operator="equal">
      <formula>"ist möglich"</formula>
    </cfRule>
    <cfRule type="cellIs" dxfId="34" priority="17" operator="equal">
      <formula>"ist nicht möglich"</formula>
    </cfRule>
    <cfRule type="cellIs" dxfId="33" priority="18" operator="equal">
      <formula>"Lüftung reicht nicht"</formula>
    </cfRule>
  </conditionalFormatting>
  <conditionalFormatting sqref="G32">
    <cfRule type="cellIs" dxfId="32" priority="13" operator="equal">
      <formula>"OK"</formula>
    </cfRule>
    <cfRule type="cellIs" dxfId="31" priority="14" operator="equal">
      <formula>"Lüftung nicht möglich"</formula>
    </cfRule>
    <cfRule type="cellIs" dxfId="30" priority="15" operator="equal">
      <formula>"reicht nicht aus"</formula>
    </cfRule>
  </conditionalFormatting>
  <conditionalFormatting sqref="G37">
    <cfRule type="cellIs" dxfId="29" priority="10" operator="equal">
      <formula>"OK"</formula>
    </cfRule>
    <cfRule type="cellIs" dxfId="28" priority="11" operator="equal">
      <formula>"Lüftung nicht möglich"</formula>
    </cfRule>
    <cfRule type="cellIs" dxfId="27" priority="12" operator="equal">
      <formula>"reicht nicht aus"</formula>
    </cfRule>
  </conditionalFormatting>
  <conditionalFormatting sqref="G42">
    <cfRule type="cellIs" dxfId="26" priority="7" operator="equal">
      <formula>"ist möglich"</formula>
    </cfRule>
    <cfRule type="cellIs" dxfId="25" priority="8" operator="equal">
      <formula>"ist nicht möglich"</formula>
    </cfRule>
    <cfRule type="cellIs" dxfId="24" priority="9" operator="equal">
      <formula>"Lüftung reicht nicht"</formula>
    </cfRule>
  </conditionalFormatting>
  <conditionalFormatting sqref="G47">
    <cfRule type="cellIs" dxfId="23" priority="4" operator="equal">
      <formula>"OK"</formula>
    </cfRule>
    <cfRule type="cellIs" dxfId="22" priority="5" operator="equal">
      <formula>"Lüftung nicht möglich"</formula>
    </cfRule>
    <cfRule type="cellIs" dxfId="21" priority="6" operator="equal">
      <formula>"reicht nicht aus"</formula>
    </cfRule>
  </conditionalFormatting>
  <conditionalFormatting sqref="G52">
    <cfRule type="cellIs" dxfId="20" priority="1" operator="equal">
      <formula>"OK"</formula>
    </cfRule>
    <cfRule type="cellIs" dxfId="19" priority="2" operator="equal">
      <formula>"Lüftung nicht möglich"</formula>
    </cfRule>
    <cfRule type="cellIs" dxfId="18" priority="3" operator="equal">
      <formula>"reicht nicht aus"</formula>
    </cfRule>
  </conditionalFormatting>
  <pageMargins left="0.7" right="0.7" top="0.78740157499999996" bottom="0.78740157499999996" header="0.3" footer="0.3"/>
  <pageSetup paperSize="9" scale="72" fitToHeight="0" orientation="portrait" r:id="rId1"/>
  <headerFooter>
    <oddHeader>&amp;R&amp;G
10.2021</oddHeader>
  </headerFooter>
  <rowBreaks count="1" manualBreakCount="1">
    <brk id="53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720CB-BDF1-493E-81D0-2C68D462F17E}">
  <dimension ref="A1:J120"/>
  <sheetViews>
    <sheetView view="pageLayout" zoomScaleNormal="112" workbookViewId="0">
      <selection activeCell="J2" sqref="J2"/>
    </sheetView>
  </sheetViews>
  <sheetFormatPr baseColWidth="10" defaultRowHeight="13.8" x14ac:dyDescent="0.25"/>
  <cols>
    <col min="6" max="6" width="7.69921875" customWidth="1"/>
    <col min="7" max="10" width="12.09765625" customWidth="1"/>
  </cols>
  <sheetData>
    <row r="1" spans="1:10" ht="20.399999999999999" x14ac:dyDescent="0.35">
      <c r="A1" s="3" t="s">
        <v>0</v>
      </c>
    </row>
    <row r="2" spans="1:10" x14ac:dyDescent="0.25">
      <c r="A2" t="s">
        <v>1</v>
      </c>
      <c r="J2" s="59" t="s">
        <v>76</v>
      </c>
    </row>
    <row r="4" spans="1:10" x14ac:dyDescent="0.25">
      <c r="A4" t="s">
        <v>41</v>
      </c>
      <c r="B4" s="6"/>
      <c r="C4" s="6"/>
      <c r="D4" s="6"/>
      <c r="E4" s="6"/>
      <c r="F4" s="6"/>
      <c r="G4" s="5"/>
      <c r="H4" s="2" t="s">
        <v>49</v>
      </c>
      <c r="I4" s="2"/>
      <c r="J4" s="2"/>
    </row>
    <row r="6" spans="1:10" x14ac:dyDescent="0.25">
      <c r="A6" t="s">
        <v>9</v>
      </c>
      <c r="D6" s="18"/>
      <c r="E6" t="s">
        <v>18</v>
      </c>
      <c r="G6" t="s">
        <v>12</v>
      </c>
      <c r="I6" s="17">
        <f>D6*D7</f>
        <v>0</v>
      </c>
      <c r="J6" t="s">
        <v>19</v>
      </c>
    </row>
    <row r="7" spans="1:10" x14ac:dyDescent="0.25">
      <c r="A7" t="s">
        <v>10</v>
      </c>
      <c r="D7" s="18"/>
      <c r="E7" t="s">
        <v>18</v>
      </c>
      <c r="G7" t="s">
        <v>13</v>
      </c>
      <c r="I7" s="17">
        <f>I6*D8</f>
        <v>0</v>
      </c>
      <c r="J7" t="s">
        <v>20</v>
      </c>
    </row>
    <row r="8" spans="1:10" ht="27.75" customHeight="1" x14ac:dyDescent="0.25">
      <c r="A8" t="s">
        <v>11</v>
      </c>
      <c r="D8" s="18"/>
      <c r="E8" t="s">
        <v>18</v>
      </c>
      <c r="G8" s="98" t="s">
        <v>56</v>
      </c>
      <c r="H8" s="98"/>
      <c r="I8" s="17">
        <f>I7*3</f>
        <v>0</v>
      </c>
      <c r="J8" t="s">
        <v>20</v>
      </c>
    </row>
    <row r="9" spans="1:10" ht="27.75" customHeight="1" x14ac:dyDescent="0.25">
      <c r="A9" t="s">
        <v>21</v>
      </c>
      <c r="D9" s="18"/>
      <c r="E9" t="s">
        <v>53</v>
      </c>
      <c r="G9" s="98" t="s">
        <v>57</v>
      </c>
      <c r="H9" s="98"/>
      <c r="I9" s="17">
        <f>I7*5</f>
        <v>0</v>
      </c>
      <c r="J9" t="s">
        <v>20</v>
      </c>
    </row>
    <row r="11" spans="1:10" s="1" customFormat="1" ht="28.5" customHeight="1" x14ac:dyDescent="0.25">
      <c r="A11" s="14" t="s">
        <v>2</v>
      </c>
      <c r="B11" s="99" t="s">
        <v>3</v>
      </c>
      <c r="C11" s="100"/>
      <c r="D11" s="100"/>
      <c r="E11" s="13"/>
      <c r="G11" s="99" t="s">
        <v>50</v>
      </c>
      <c r="H11" s="100"/>
      <c r="I11" s="100"/>
      <c r="J11" s="101"/>
    </row>
    <row r="12" spans="1:10" x14ac:dyDescent="0.25">
      <c r="A12" s="15"/>
      <c r="B12" s="8"/>
      <c r="C12" s="5"/>
      <c r="D12" s="5"/>
      <c r="E12" s="11"/>
      <c r="G12" s="77" t="s">
        <v>4</v>
      </c>
      <c r="H12" s="78"/>
      <c r="I12" s="77" t="s">
        <v>5</v>
      </c>
      <c r="J12" s="102"/>
    </row>
    <row r="13" spans="1:10" x14ac:dyDescent="0.25">
      <c r="A13" s="15"/>
      <c r="B13" s="8"/>
      <c r="C13" s="5"/>
      <c r="D13" s="5"/>
      <c r="E13" s="11"/>
      <c r="G13" s="77" t="s">
        <v>51</v>
      </c>
      <c r="H13" s="78"/>
      <c r="I13" s="77" t="s">
        <v>52</v>
      </c>
      <c r="J13" s="102"/>
    </row>
    <row r="14" spans="1:10" x14ac:dyDescent="0.25">
      <c r="A14" s="15"/>
      <c r="B14" s="8" t="s">
        <v>73</v>
      </c>
      <c r="C14" s="5"/>
      <c r="D14" s="5"/>
      <c r="E14" s="11"/>
      <c r="G14" s="8" t="s">
        <v>74</v>
      </c>
      <c r="H14" s="5"/>
      <c r="I14" s="9" t="s">
        <v>75</v>
      </c>
      <c r="J14" s="12"/>
    </row>
    <row r="15" spans="1:10" x14ac:dyDescent="0.25">
      <c r="A15" s="60" t="s">
        <v>6</v>
      </c>
      <c r="B15" s="63" t="s">
        <v>8</v>
      </c>
      <c r="C15" s="64"/>
      <c r="D15" s="64"/>
      <c r="E15" s="10"/>
      <c r="G15" s="65">
        <v>0.35</v>
      </c>
      <c r="H15" s="66"/>
      <c r="I15" s="71">
        <v>1.05</v>
      </c>
      <c r="J15" s="72"/>
    </row>
    <row r="16" spans="1:10" x14ac:dyDescent="0.25">
      <c r="A16" s="61"/>
      <c r="B16" s="77" t="s">
        <v>25</v>
      </c>
      <c r="C16" s="78"/>
      <c r="D16" s="78"/>
      <c r="E16" s="11"/>
      <c r="G16" s="67"/>
      <c r="H16" s="68"/>
      <c r="I16" s="73"/>
      <c r="J16" s="74"/>
    </row>
    <row r="17" spans="1:10" ht="28.5" customHeight="1" x14ac:dyDescent="0.25">
      <c r="A17" s="62"/>
      <c r="B17" s="79" t="s">
        <v>14</v>
      </c>
      <c r="C17" s="80"/>
      <c r="D17" s="80"/>
      <c r="E17" s="12"/>
      <c r="G17" s="69"/>
      <c r="H17" s="70"/>
      <c r="I17" s="75"/>
      <c r="J17" s="76"/>
    </row>
    <row r="18" spans="1:10" x14ac:dyDescent="0.25">
      <c r="A18" s="81" t="s">
        <v>7</v>
      </c>
      <c r="B18" s="63" t="s">
        <v>15</v>
      </c>
      <c r="C18" s="64"/>
      <c r="D18" s="64"/>
      <c r="E18" s="10"/>
      <c r="G18" s="84">
        <v>0.2</v>
      </c>
      <c r="H18" s="85"/>
      <c r="I18" s="90">
        <v>0.6</v>
      </c>
      <c r="J18" s="91"/>
    </row>
    <row r="19" spans="1:10" x14ac:dyDescent="0.25">
      <c r="A19" s="82"/>
      <c r="B19" s="77" t="s">
        <v>26</v>
      </c>
      <c r="C19" s="78"/>
      <c r="D19" s="78"/>
      <c r="E19" s="11"/>
      <c r="G19" s="86"/>
      <c r="H19" s="87"/>
      <c r="I19" s="92"/>
      <c r="J19" s="93"/>
    </row>
    <row r="20" spans="1:10" ht="28.5" customHeight="1" x14ac:dyDescent="0.25">
      <c r="A20" s="83"/>
      <c r="B20" s="79" t="s">
        <v>16</v>
      </c>
      <c r="C20" s="80"/>
      <c r="D20" s="80"/>
      <c r="E20" s="12"/>
      <c r="G20" s="88"/>
      <c r="H20" s="89"/>
      <c r="I20" s="94"/>
      <c r="J20" s="95"/>
    </row>
    <row r="22" spans="1:10" x14ac:dyDescent="0.25">
      <c r="A22" s="19" t="s">
        <v>17</v>
      </c>
    </row>
    <row r="24" spans="1:10" x14ac:dyDescent="0.25">
      <c r="A24" s="21" t="s">
        <v>29</v>
      </c>
      <c r="B24" s="96" t="s">
        <v>22</v>
      </c>
      <c r="C24" s="96"/>
      <c r="D24" s="96"/>
      <c r="E24" s="4"/>
      <c r="F24" s="4"/>
      <c r="G24" s="4"/>
      <c r="H24" s="4"/>
      <c r="I24" s="4"/>
      <c r="J24" s="10"/>
    </row>
    <row r="25" spans="1:10" x14ac:dyDescent="0.25">
      <c r="A25" s="22"/>
      <c r="B25" s="97" t="s">
        <v>23</v>
      </c>
      <c r="C25" s="97"/>
      <c r="D25" s="97"/>
      <c r="E25" s="5"/>
      <c r="F25" s="5"/>
      <c r="G25" s="17">
        <f>2.5*D8</f>
        <v>0</v>
      </c>
      <c r="H25" s="5" t="s">
        <v>18</v>
      </c>
      <c r="I25" s="5"/>
      <c r="J25" s="11"/>
    </row>
    <row r="26" spans="1:10" x14ac:dyDescent="0.25">
      <c r="A26" s="22"/>
      <c r="B26" s="5" t="s">
        <v>24</v>
      </c>
      <c r="C26" s="5"/>
      <c r="D26" s="5"/>
      <c r="E26" s="5"/>
      <c r="F26" s="5"/>
      <c r="G26" s="17">
        <f>D6</f>
        <v>0</v>
      </c>
      <c r="H26" s="5" t="s">
        <v>18</v>
      </c>
      <c r="I26" s="5"/>
      <c r="J26" s="11"/>
    </row>
    <row r="27" spans="1:10" x14ac:dyDescent="0.25">
      <c r="A27" s="22"/>
      <c r="B27" s="5"/>
      <c r="C27" s="5"/>
      <c r="D27" s="5"/>
      <c r="E27" s="43"/>
      <c r="F27" s="44" t="s">
        <v>62</v>
      </c>
      <c r="G27" s="58" t="str">
        <f>IF(G25&gt;D6,"ist möglich","ist nicht möglich")</f>
        <v>ist nicht möglich</v>
      </c>
      <c r="H27" s="57"/>
      <c r="I27" s="5"/>
      <c r="J27" s="11"/>
    </row>
    <row r="28" spans="1:10" x14ac:dyDescent="0.25">
      <c r="A28" s="22"/>
      <c r="B28" s="5"/>
      <c r="C28" s="5"/>
      <c r="D28" s="5"/>
      <c r="E28" s="5"/>
      <c r="F28" s="5"/>
      <c r="G28" s="5"/>
      <c r="H28" s="5"/>
      <c r="I28" s="5"/>
      <c r="J28" s="11"/>
    </row>
    <row r="29" spans="1:10" x14ac:dyDescent="0.25">
      <c r="A29" s="28" t="s">
        <v>30</v>
      </c>
      <c r="B29" s="16" t="s">
        <v>54</v>
      </c>
      <c r="C29" s="5"/>
      <c r="D29" s="5"/>
      <c r="E29" s="5"/>
      <c r="F29" s="5"/>
      <c r="G29" s="5"/>
      <c r="H29" s="5"/>
      <c r="I29" s="5"/>
      <c r="J29" s="11"/>
    </row>
    <row r="30" spans="1:10" x14ac:dyDescent="0.25">
      <c r="A30" s="28"/>
      <c r="B30" s="5" t="s">
        <v>27</v>
      </c>
      <c r="C30" s="5"/>
      <c r="D30" s="5"/>
      <c r="E30" s="5"/>
      <c r="F30" s="5"/>
      <c r="G30" s="17">
        <f>D9*G15</f>
        <v>0</v>
      </c>
      <c r="H30" s="5" t="s">
        <v>19</v>
      </c>
      <c r="I30" s="5"/>
      <c r="J30" s="11"/>
    </row>
    <row r="31" spans="1:10" x14ac:dyDescent="0.25">
      <c r="A31" s="28"/>
      <c r="B31" s="5" t="s">
        <v>33</v>
      </c>
      <c r="C31" s="5"/>
      <c r="D31" s="5"/>
      <c r="E31" s="5"/>
      <c r="F31" s="5"/>
      <c r="G31" s="42">
        <f>G80</f>
        <v>0</v>
      </c>
      <c r="H31" s="5" t="s">
        <v>19</v>
      </c>
      <c r="I31" s="32" t="s">
        <v>28</v>
      </c>
      <c r="J31" s="46"/>
    </row>
    <row r="32" spans="1:10" x14ac:dyDescent="0.25">
      <c r="A32" s="28"/>
      <c r="B32" s="5"/>
      <c r="C32" s="5"/>
      <c r="D32" s="5"/>
      <c r="E32" s="43"/>
      <c r="F32" s="44" t="s">
        <v>62</v>
      </c>
      <c r="G32" s="55" t="str">
        <f>IF(G30&lt;G31, "OK","reicht nicht aus")</f>
        <v>reicht nicht aus</v>
      </c>
      <c r="H32" s="57"/>
      <c r="I32" s="5"/>
      <c r="J32" s="11"/>
    </row>
    <row r="33" spans="1:10" x14ac:dyDescent="0.25">
      <c r="A33" s="28"/>
      <c r="B33" s="5"/>
      <c r="C33" s="5"/>
      <c r="D33" s="5"/>
      <c r="E33" s="5"/>
      <c r="F33" s="5"/>
      <c r="G33" s="5"/>
      <c r="H33" s="5"/>
      <c r="I33" s="5"/>
      <c r="J33" s="11"/>
    </row>
    <row r="34" spans="1:10" x14ac:dyDescent="0.25">
      <c r="A34" s="26" t="s">
        <v>31</v>
      </c>
      <c r="B34" s="16" t="s">
        <v>55</v>
      </c>
      <c r="C34" s="5"/>
      <c r="D34" s="5"/>
      <c r="E34" s="5"/>
      <c r="F34" s="5"/>
      <c r="G34" s="5"/>
      <c r="H34" s="5"/>
      <c r="I34" s="5"/>
      <c r="J34" s="11"/>
    </row>
    <row r="35" spans="1:10" x14ac:dyDescent="0.25">
      <c r="A35" s="26"/>
      <c r="B35" s="5" t="s">
        <v>32</v>
      </c>
      <c r="C35" s="5"/>
      <c r="D35" s="5"/>
      <c r="E35" s="5"/>
      <c r="F35" s="5"/>
      <c r="G35" s="17">
        <f>I15/10*I6</f>
        <v>0</v>
      </c>
      <c r="H35" s="5" t="s">
        <v>19</v>
      </c>
      <c r="I35" s="5"/>
      <c r="J35" s="11"/>
    </row>
    <row r="36" spans="1:10" x14ac:dyDescent="0.25">
      <c r="A36" s="26"/>
      <c r="B36" s="5" t="s">
        <v>34</v>
      </c>
      <c r="C36" s="5"/>
      <c r="D36" s="5"/>
      <c r="E36" s="5"/>
      <c r="F36" s="5"/>
      <c r="G36" s="38">
        <f>G111</f>
        <v>0</v>
      </c>
      <c r="H36" s="5" t="s">
        <v>19</v>
      </c>
      <c r="I36" s="36" t="s">
        <v>28</v>
      </c>
      <c r="J36" s="37"/>
    </row>
    <row r="37" spans="1:10" x14ac:dyDescent="0.25">
      <c r="A37" s="27"/>
      <c r="B37" s="6"/>
      <c r="C37" s="6"/>
      <c r="D37" s="6"/>
      <c r="E37" s="20"/>
      <c r="F37" s="45" t="s">
        <v>62</v>
      </c>
      <c r="G37" s="56" t="str">
        <f>IF(G35&lt;G36, "OK","reicht nicht aus")</f>
        <v>reicht nicht aus</v>
      </c>
      <c r="H37" s="20"/>
      <c r="I37" s="6"/>
      <c r="J37" s="12"/>
    </row>
    <row r="38" spans="1:10" x14ac:dyDescent="0.25">
      <c r="A38" s="25"/>
    </row>
    <row r="39" spans="1:10" x14ac:dyDescent="0.25">
      <c r="A39" s="23" t="s">
        <v>35</v>
      </c>
      <c r="B39" s="96" t="s">
        <v>22</v>
      </c>
      <c r="C39" s="96"/>
      <c r="D39" s="96"/>
      <c r="E39" s="4"/>
      <c r="F39" s="4"/>
      <c r="G39" s="4"/>
      <c r="H39" s="4"/>
      <c r="I39" s="4"/>
      <c r="J39" s="10"/>
    </row>
    <row r="40" spans="1:10" x14ac:dyDescent="0.25">
      <c r="A40" s="24"/>
      <c r="B40" s="97" t="s">
        <v>38</v>
      </c>
      <c r="C40" s="97"/>
      <c r="D40" s="97"/>
      <c r="E40" s="5"/>
      <c r="F40" s="5"/>
      <c r="G40" s="17">
        <f>5*D8</f>
        <v>0</v>
      </c>
      <c r="H40" s="5" t="s">
        <v>18</v>
      </c>
      <c r="I40" s="5"/>
      <c r="J40" s="11"/>
    </row>
    <row r="41" spans="1:10" x14ac:dyDescent="0.25">
      <c r="A41" s="24"/>
      <c r="B41" s="5" t="s">
        <v>24</v>
      </c>
      <c r="C41" s="5"/>
      <c r="D41" s="5"/>
      <c r="E41" s="5"/>
      <c r="F41" s="5"/>
      <c r="G41" s="17">
        <f>D6</f>
        <v>0</v>
      </c>
      <c r="H41" s="5" t="s">
        <v>18</v>
      </c>
      <c r="I41" s="5"/>
      <c r="J41" s="11"/>
    </row>
    <row r="42" spans="1:10" x14ac:dyDescent="0.25">
      <c r="A42" s="24"/>
      <c r="B42" s="5"/>
      <c r="C42" s="5"/>
      <c r="D42" s="5"/>
      <c r="E42" s="43"/>
      <c r="F42" s="44" t="s">
        <v>62</v>
      </c>
      <c r="G42" s="58" t="str">
        <f>IF(G40&gt;D21,"ist möglich","ist nicht möglich")</f>
        <v>ist nicht möglich</v>
      </c>
      <c r="H42" s="57"/>
      <c r="I42" s="5"/>
      <c r="J42" s="11"/>
    </row>
    <row r="43" spans="1:10" x14ac:dyDescent="0.25">
      <c r="A43" s="24"/>
      <c r="B43" s="5"/>
      <c r="C43" s="5"/>
      <c r="D43" s="5"/>
      <c r="E43" s="5"/>
      <c r="F43" s="5"/>
      <c r="G43" s="5"/>
      <c r="H43" s="5"/>
      <c r="I43" s="5"/>
      <c r="J43" s="11"/>
    </row>
    <row r="44" spans="1:10" x14ac:dyDescent="0.25">
      <c r="A44" s="29" t="s">
        <v>36</v>
      </c>
      <c r="B44" s="16" t="s">
        <v>54</v>
      </c>
      <c r="C44" s="5"/>
      <c r="D44" s="5"/>
      <c r="E44" s="5"/>
      <c r="F44" s="5"/>
      <c r="G44" s="5"/>
      <c r="H44" s="5"/>
      <c r="I44" s="5"/>
      <c r="J44" s="11"/>
    </row>
    <row r="45" spans="1:10" x14ac:dyDescent="0.25">
      <c r="A45" s="29"/>
      <c r="B45" s="5" t="s">
        <v>39</v>
      </c>
      <c r="C45" s="5"/>
      <c r="D45" s="5"/>
      <c r="E45" s="5"/>
      <c r="F45" s="5"/>
      <c r="G45" s="17">
        <f>D9*G18</f>
        <v>0</v>
      </c>
      <c r="H45" s="5" t="s">
        <v>19</v>
      </c>
      <c r="I45" s="5"/>
      <c r="J45" s="11"/>
    </row>
    <row r="46" spans="1:10" x14ac:dyDescent="0.25">
      <c r="A46" s="29"/>
      <c r="B46" s="5" t="s">
        <v>33</v>
      </c>
      <c r="C46" s="5"/>
      <c r="D46" s="5"/>
      <c r="E46" s="5"/>
      <c r="F46" s="5"/>
      <c r="G46" s="35">
        <f>G89</f>
        <v>0</v>
      </c>
      <c r="H46" s="5" t="s">
        <v>19</v>
      </c>
      <c r="I46" s="34" t="s">
        <v>28</v>
      </c>
      <c r="J46" s="47"/>
    </row>
    <row r="47" spans="1:10" x14ac:dyDescent="0.25">
      <c r="A47" s="29"/>
      <c r="B47" s="5"/>
      <c r="C47" s="5"/>
      <c r="D47" s="5"/>
      <c r="E47" s="43"/>
      <c r="F47" s="44" t="s">
        <v>62</v>
      </c>
      <c r="G47" s="55" t="str">
        <f>IF(G45&lt;G46, "OK","reicht nicht aus")</f>
        <v>reicht nicht aus</v>
      </c>
      <c r="H47" s="57"/>
      <c r="I47" s="5"/>
      <c r="J47" s="11"/>
    </row>
    <row r="48" spans="1:10" x14ac:dyDescent="0.25">
      <c r="A48" s="29"/>
      <c r="B48" s="5"/>
      <c r="C48" s="5"/>
      <c r="D48" s="5"/>
      <c r="E48" s="5"/>
      <c r="F48" s="5"/>
      <c r="G48" s="5"/>
      <c r="H48" s="5"/>
      <c r="I48" s="5"/>
      <c r="J48" s="11"/>
    </row>
    <row r="49" spans="1:10" x14ac:dyDescent="0.25">
      <c r="A49" s="30" t="s">
        <v>37</v>
      </c>
      <c r="B49" s="16" t="s">
        <v>55</v>
      </c>
      <c r="C49" s="5"/>
      <c r="D49" s="5"/>
      <c r="E49" s="5"/>
      <c r="F49" s="5"/>
      <c r="G49" s="5"/>
      <c r="H49" s="5"/>
      <c r="I49" s="5"/>
      <c r="J49" s="11"/>
    </row>
    <row r="50" spans="1:10" x14ac:dyDescent="0.25">
      <c r="A50" s="30"/>
      <c r="B50" s="5" t="s">
        <v>40</v>
      </c>
      <c r="C50" s="5"/>
      <c r="D50" s="5"/>
      <c r="E50" s="5"/>
      <c r="F50" s="5"/>
      <c r="G50" s="17">
        <f>I18/10*I6</f>
        <v>0</v>
      </c>
      <c r="H50" s="5" t="s">
        <v>19</v>
      </c>
      <c r="I50" s="5"/>
      <c r="J50" s="11"/>
    </row>
    <row r="51" spans="1:10" x14ac:dyDescent="0.25">
      <c r="A51" s="30"/>
      <c r="B51" s="5" t="s">
        <v>34</v>
      </c>
      <c r="C51" s="5"/>
      <c r="D51" s="5"/>
      <c r="E51" s="5"/>
      <c r="F51" s="5"/>
      <c r="G51" s="41">
        <f>G120</f>
        <v>0</v>
      </c>
      <c r="H51" s="5" t="s">
        <v>19</v>
      </c>
      <c r="I51" s="39" t="s">
        <v>28</v>
      </c>
      <c r="J51" s="40"/>
    </row>
    <row r="52" spans="1:10" x14ac:dyDescent="0.25">
      <c r="A52" s="31"/>
      <c r="B52" s="6"/>
      <c r="C52" s="6"/>
      <c r="D52" s="6"/>
      <c r="E52" s="20"/>
      <c r="F52" s="45" t="s">
        <v>62</v>
      </c>
      <c r="G52" s="56" t="str">
        <f>IF(G50&lt;G51, "OK","reicht nicht aus")</f>
        <v>reicht nicht aus</v>
      </c>
      <c r="H52" s="20"/>
      <c r="I52" s="6"/>
      <c r="J52" s="12"/>
    </row>
    <row r="54" spans="1:10" x14ac:dyDescent="0.25">
      <c r="A54" s="7" t="s">
        <v>65</v>
      </c>
      <c r="B54" s="4"/>
      <c r="C54" s="4"/>
      <c r="D54" s="4"/>
      <c r="E54" s="4"/>
      <c r="F54" s="4"/>
      <c r="G54" s="10"/>
    </row>
    <row r="55" spans="1:10" x14ac:dyDescent="0.25">
      <c r="A55" s="8"/>
      <c r="B55" s="5"/>
      <c r="C55" s="5"/>
      <c r="D55" s="5"/>
      <c r="E55" s="5"/>
      <c r="F55" s="5"/>
      <c r="G55" s="11"/>
    </row>
    <row r="56" spans="1:10" x14ac:dyDescent="0.25">
      <c r="A56" s="8"/>
      <c r="B56" s="5"/>
      <c r="C56" s="5"/>
      <c r="D56" s="5"/>
      <c r="E56" s="5"/>
      <c r="F56" s="5"/>
      <c r="G56" s="11"/>
    </row>
    <row r="57" spans="1:10" x14ac:dyDescent="0.25">
      <c r="A57" s="8"/>
      <c r="B57" s="5"/>
      <c r="C57" s="5"/>
      <c r="D57" s="5"/>
      <c r="E57" s="5"/>
      <c r="F57" s="5"/>
      <c r="G57" s="11"/>
    </row>
    <row r="58" spans="1:10" x14ac:dyDescent="0.25">
      <c r="A58" s="8"/>
      <c r="B58" s="5"/>
      <c r="C58" s="5"/>
      <c r="D58" s="5"/>
      <c r="E58" s="5"/>
      <c r="F58" s="5"/>
      <c r="G58" s="11"/>
    </row>
    <row r="59" spans="1:10" x14ac:dyDescent="0.25">
      <c r="A59" s="8"/>
      <c r="B59" s="5"/>
      <c r="C59" s="5"/>
      <c r="D59" s="5"/>
      <c r="E59" s="5"/>
      <c r="F59" s="5"/>
      <c r="G59" s="11"/>
    </row>
    <row r="60" spans="1:10" x14ac:dyDescent="0.25">
      <c r="A60" s="8"/>
      <c r="B60" s="5"/>
      <c r="C60" s="5"/>
      <c r="D60" s="5"/>
      <c r="E60" s="5"/>
      <c r="F60" s="5"/>
      <c r="G60" s="11"/>
    </row>
    <row r="61" spans="1:10" x14ac:dyDescent="0.25">
      <c r="A61" s="8"/>
      <c r="B61" s="5"/>
      <c r="C61" s="5"/>
      <c r="D61" s="5"/>
      <c r="E61" s="5"/>
      <c r="F61" s="5"/>
      <c r="G61" s="11"/>
    </row>
    <row r="62" spans="1:10" x14ac:dyDescent="0.25">
      <c r="A62" s="8"/>
      <c r="B62" s="5"/>
      <c r="C62" s="5"/>
      <c r="D62" s="5"/>
      <c r="E62" s="5"/>
      <c r="F62" s="5"/>
      <c r="G62" s="11"/>
    </row>
    <row r="63" spans="1:10" x14ac:dyDescent="0.25">
      <c r="A63" s="8"/>
      <c r="B63" s="5"/>
      <c r="C63" s="5"/>
      <c r="D63" s="5"/>
      <c r="E63" s="5"/>
      <c r="F63" s="5"/>
      <c r="G63" s="11"/>
    </row>
    <row r="64" spans="1:10" x14ac:dyDescent="0.25">
      <c r="A64" s="8"/>
      <c r="B64" s="5"/>
      <c r="C64" s="5"/>
      <c r="D64" s="5"/>
      <c r="E64" s="5"/>
      <c r="F64" s="5"/>
      <c r="G64" s="11"/>
    </row>
    <row r="65" spans="1:7" x14ac:dyDescent="0.25">
      <c r="A65" s="8"/>
      <c r="B65" s="5"/>
      <c r="C65" s="5"/>
      <c r="D65" s="5"/>
      <c r="E65" s="5"/>
      <c r="F65" s="5"/>
      <c r="G65" s="11"/>
    </row>
    <row r="66" spans="1:7" x14ac:dyDescent="0.25">
      <c r="A66" s="8"/>
      <c r="B66" s="5"/>
      <c r="C66" s="5"/>
      <c r="D66" s="5"/>
      <c r="E66" s="5"/>
      <c r="F66" s="5"/>
      <c r="G66" s="11"/>
    </row>
    <row r="67" spans="1:7" x14ac:dyDescent="0.25">
      <c r="A67" s="8"/>
      <c r="B67" s="5"/>
      <c r="C67" s="5"/>
      <c r="D67" s="5"/>
      <c r="E67" s="5"/>
      <c r="F67" s="5"/>
      <c r="G67" s="11"/>
    </row>
    <row r="68" spans="1:7" x14ac:dyDescent="0.25">
      <c r="A68" s="8"/>
      <c r="B68" s="5"/>
      <c r="C68" s="5"/>
      <c r="D68" s="5"/>
      <c r="E68" s="5"/>
      <c r="F68" s="5"/>
      <c r="G68" s="11"/>
    </row>
    <row r="69" spans="1:7" x14ac:dyDescent="0.25">
      <c r="A69" s="8"/>
      <c r="B69" s="5"/>
      <c r="C69" s="5"/>
      <c r="D69" s="5"/>
      <c r="E69" s="5"/>
      <c r="F69" s="5"/>
      <c r="G69" s="11"/>
    </row>
    <row r="70" spans="1:7" x14ac:dyDescent="0.25">
      <c r="A70" s="8"/>
      <c r="B70" s="5"/>
      <c r="C70" s="5"/>
      <c r="D70" s="5"/>
      <c r="E70" s="5"/>
      <c r="F70" s="5"/>
      <c r="G70" s="11"/>
    </row>
    <row r="71" spans="1:7" x14ac:dyDescent="0.25">
      <c r="A71" s="8" t="s">
        <v>71</v>
      </c>
      <c r="B71" s="5"/>
      <c r="C71" s="5"/>
      <c r="D71" s="5"/>
      <c r="E71" s="5"/>
      <c r="F71" s="5"/>
      <c r="G71" s="11"/>
    </row>
    <row r="72" spans="1:7" x14ac:dyDescent="0.25">
      <c r="A72" s="8" t="s">
        <v>72</v>
      </c>
      <c r="B72" s="5"/>
      <c r="C72" s="5"/>
      <c r="D72" s="5"/>
      <c r="E72" s="5"/>
      <c r="F72" s="5"/>
      <c r="G72" s="11"/>
    </row>
    <row r="73" spans="1:7" x14ac:dyDescent="0.25">
      <c r="A73" s="8"/>
      <c r="B73" s="5"/>
      <c r="C73" s="5"/>
      <c r="D73" s="5"/>
      <c r="E73" s="5"/>
      <c r="F73" s="5"/>
      <c r="G73" s="11"/>
    </row>
    <row r="74" spans="1:7" x14ac:dyDescent="0.25">
      <c r="A74" s="28" t="s">
        <v>67</v>
      </c>
      <c r="B74" s="32"/>
      <c r="C74" s="32"/>
      <c r="D74" s="32"/>
      <c r="E74" s="32"/>
      <c r="F74" s="32"/>
      <c r="G74" s="46"/>
    </row>
    <row r="75" spans="1:7" x14ac:dyDescent="0.25">
      <c r="A75" s="8"/>
      <c r="B75" s="5"/>
      <c r="C75" s="5" t="s">
        <v>44</v>
      </c>
      <c r="D75" s="5" t="s">
        <v>45</v>
      </c>
      <c r="E75" s="5" t="s">
        <v>46</v>
      </c>
      <c r="F75" s="5" t="s">
        <v>42</v>
      </c>
      <c r="G75" s="11" t="s">
        <v>43</v>
      </c>
    </row>
    <row r="76" spans="1:7" x14ac:dyDescent="0.25">
      <c r="A76" s="8" t="s">
        <v>58</v>
      </c>
      <c r="B76" s="5"/>
      <c r="C76" s="18"/>
      <c r="D76" s="18"/>
      <c r="E76" s="18"/>
      <c r="F76" s="2"/>
      <c r="G76" s="17">
        <f>(2*C76*E76/2+D76*E76)*F76</f>
        <v>0</v>
      </c>
    </row>
    <row r="77" spans="1:7" x14ac:dyDescent="0.25">
      <c r="A77" s="8" t="s">
        <v>59</v>
      </c>
      <c r="B77" s="5"/>
      <c r="C77" s="18"/>
      <c r="D77" s="18"/>
      <c r="E77" s="18"/>
      <c r="F77" s="2"/>
      <c r="G77" s="17">
        <f t="shared" ref="G77:G79" si="0">(2*C77*E77/2+D77*E77)*F77</f>
        <v>0</v>
      </c>
    </row>
    <row r="78" spans="1:7" x14ac:dyDescent="0.25">
      <c r="A78" s="8" t="s">
        <v>60</v>
      </c>
      <c r="B78" s="5"/>
      <c r="C78" s="18"/>
      <c r="D78" s="18"/>
      <c r="E78" s="18"/>
      <c r="F78" s="2"/>
      <c r="G78" s="17">
        <f t="shared" si="0"/>
        <v>0</v>
      </c>
    </row>
    <row r="79" spans="1:7" x14ac:dyDescent="0.25">
      <c r="A79" s="9" t="s">
        <v>61</v>
      </c>
      <c r="B79" s="50"/>
      <c r="C79" s="18"/>
      <c r="D79" s="18"/>
      <c r="E79" s="18"/>
      <c r="F79" s="2"/>
      <c r="G79" s="17">
        <f t="shared" si="0"/>
        <v>0</v>
      </c>
    </row>
    <row r="80" spans="1:7" x14ac:dyDescent="0.25">
      <c r="A80" s="51" t="s">
        <v>47</v>
      </c>
      <c r="B80" s="6"/>
      <c r="C80" s="6"/>
      <c r="D80" s="6"/>
      <c r="E80" s="6"/>
      <c r="F80" s="6"/>
      <c r="G80" s="33">
        <f>SUM(G76:G79)</f>
        <v>0</v>
      </c>
    </row>
    <row r="81" spans="1:7" x14ac:dyDescent="0.25">
      <c r="A81" s="8"/>
      <c r="B81" s="5"/>
      <c r="C81" s="5"/>
      <c r="D81" s="5"/>
      <c r="E81" s="5"/>
      <c r="F81" s="5"/>
      <c r="G81" s="11"/>
    </row>
    <row r="82" spans="1:7" x14ac:dyDescent="0.25">
      <c r="A82" s="29" t="s">
        <v>68</v>
      </c>
      <c r="B82" s="34"/>
      <c r="C82" s="34"/>
      <c r="D82" s="34"/>
      <c r="E82" s="34"/>
      <c r="F82" s="34"/>
      <c r="G82" s="47"/>
    </row>
    <row r="83" spans="1:7" x14ac:dyDescent="0.25">
      <c r="A83" s="8"/>
      <c r="B83" s="5"/>
      <c r="C83" s="5" t="s">
        <v>44</v>
      </c>
      <c r="D83" s="5" t="s">
        <v>45</v>
      </c>
      <c r="E83" s="5" t="s">
        <v>46</v>
      </c>
      <c r="F83" s="5" t="s">
        <v>42</v>
      </c>
      <c r="G83" s="11" t="s">
        <v>43</v>
      </c>
    </row>
    <row r="84" spans="1:7" x14ac:dyDescent="0.25">
      <c r="A84" s="8" t="s">
        <v>58</v>
      </c>
      <c r="B84" s="5"/>
      <c r="C84" s="18"/>
      <c r="D84" s="18"/>
      <c r="E84" s="18"/>
      <c r="F84" s="2"/>
      <c r="G84" s="17">
        <f>(2*C84*E84/2+D84*E84)*F84</f>
        <v>0</v>
      </c>
    </row>
    <row r="85" spans="1:7" x14ac:dyDescent="0.25">
      <c r="A85" s="8" t="s">
        <v>59</v>
      </c>
      <c r="B85" s="5"/>
      <c r="C85" s="18"/>
      <c r="D85" s="18"/>
      <c r="E85" s="18"/>
      <c r="F85" s="2"/>
      <c r="G85" s="17">
        <f>(2*C85*E85/2+D85*E85)*F85</f>
        <v>0</v>
      </c>
    </row>
    <row r="86" spans="1:7" x14ac:dyDescent="0.25">
      <c r="A86" s="8" t="s">
        <v>60</v>
      </c>
      <c r="B86" s="5"/>
      <c r="C86" s="18"/>
      <c r="D86" s="18"/>
      <c r="E86" s="18"/>
      <c r="F86" s="2"/>
      <c r="G86" s="17">
        <f t="shared" ref="G86:G87" si="1">(2*C86*E86/2+D86*E86)*F86</f>
        <v>0</v>
      </c>
    </row>
    <row r="87" spans="1:7" x14ac:dyDescent="0.25">
      <c r="A87" s="8" t="s">
        <v>61</v>
      </c>
      <c r="B87" s="5"/>
      <c r="C87" s="18"/>
      <c r="D87" s="18"/>
      <c r="E87" s="18"/>
      <c r="F87" s="2"/>
      <c r="G87" s="17">
        <f t="shared" si="1"/>
        <v>0</v>
      </c>
    </row>
    <row r="88" spans="1:7" x14ac:dyDescent="0.25">
      <c r="A88" s="9" t="s">
        <v>63</v>
      </c>
      <c r="B88" s="50"/>
      <c r="C88" s="18"/>
      <c r="D88" s="18"/>
      <c r="E88" s="48" t="s">
        <v>64</v>
      </c>
      <c r="F88" s="2"/>
      <c r="G88" s="17">
        <f>C88*D88*F88</f>
        <v>0</v>
      </c>
    </row>
    <row r="89" spans="1:7" x14ac:dyDescent="0.25">
      <c r="A89" s="51" t="s">
        <v>47</v>
      </c>
      <c r="B89" s="6"/>
      <c r="C89" s="6"/>
      <c r="D89" s="6"/>
      <c r="E89" s="6"/>
      <c r="F89" s="6"/>
      <c r="G89" s="35">
        <f>SUM(G84:G88)</f>
        <v>0</v>
      </c>
    </row>
    <row r="91" spans="1:7" x14ac:dyDescent="0.25">
      <c r="A91" s="7" t="s">
        <v>66</v>
      </c>
      <c r="B91" s="4"/>
      <c r="C91" s="4"/>
      <c r="D91" s="4"/>
      <c r="E91" s="4"/>
      <c r="F91" s="4"/>
      <c r="G91" s="10"/>
    </row>
    <row r="92" spans="1:7" x14ac:dyDescent="0.25">
      <c r="A92" s="8"/>
      <c r="B92" s="5"/>
      <c r="C92" s="5"/>
      <c r="D92" s="5"/>
      <c r="E92" s="5"/>
      <c r="F92" s="5"/>
      <c r="G92" s="11"/>
    </row>
    <row r="93" spans="1:7" x14ac:dyDescent="0.25">
      <c r="A93" s="8"/>
      <c r="B93" s="5"/>
      <c r="C93" s="5"/>
      <c r="D93" s="5"/>
      <c r="E93" s="5"/>
      <c r="F93" s="5"/>
      <c r="G93" s="11"/>
    </row>
    <row r="94" spans="1:7" x14ac:dyDescent="0.25">
      <c r="A94" s="8"/>
      <c r="B94" s="5"/>
      <c r="C94" s="5"/>
      <c r="D94" s="5"/>
      <c r="E94" s="5"/>
      <c r="F94" s="5"/>
      <c r="G94" s="11"/>
    </row>
    <row r="95" spans="1:7" x14ac:dyDescent="0.25">
      <c r="A95" s="8"/>
      <c r="B95" s="5"/>
      <c r="C95" s="5"/>
      <c r="D95" s="5"/>
      <c r="E95" s="5"/>
      <c r="F95" s="5"/>
      <c r="G95" s="11"/>
    </row>
    <row r="96" spans="1:7" x14ac:dyDescent="0.25">
      <c r="A96" s="8"/>
      <c r="B96" s="5"/>
      <c r="C96" s="5"/>
      <c r="D96" s="5"/>
      <c r="E96" s="5"/>
      <c r="F96" s="5"/>
      <c r="G96" s="11"/>
    </row>
    <row r="97" spans="1:7" x14ac:dyDescent="0.25">
      <c r="A97" s="8"/>
      <c r="B97" s="5"/>
      <c r="C97" s="5"/>
      <c r="D97" s="5"/>
      <c r="E97" s="5"/>
      <c r="F97" s="5"/>
      <c r="G97" s="11"/>
    </row>
    <row r="98" spans="1:7" x14ac:dyDescent="0.25">
      <c r="A98" s="8"/>
      <c r="B98" s="5"/>
      <c r="C98" s="5"/>
      <c r="D98" s="5"/>
      <c r="E98" s="5"/>
      <c r="F98" s="5"/>
      <c r="G98" s="11"/>
    </row>
    <row r="99" spans="1:7" x14ac:dyDescent="0.25">
      <c r="A99" s="8"/>
      <c r="B99" s="5"/>
      <c r="C99" s="5"/>
      <c r="D99" s="5"/>
      <c r="E99" s="5"/>
      <c r="F99" s="5"/>
      <c r="G99" s="11"/>
    </row>
    <row r="100" spans="1:7" x14ac:dyDescent="0.25">
      <c r="A100" s="8"/>
      <c r="B100" s="5"/>
      <c r="C100" s="5"/>
      <c r="D100" s="5"/>
      <c r="E100" s="5"/>
      <c r="F100" s="5"/>
      <c r="G100" s="11"/>
    </row>
    <row r="101" spans="1:7" x14ac:dyDescent="0.25">
      <c r="A101" s="8"/>
      <c r="B101" s="5"/>
      <c r="C101" s="5"/>
      <c r="D101" s="5"/>
      <c r="E101" s="5"/>
      <c r="F101" s="5"/>
      <c r="G101" s="11"/>
    </row>
    <row r="102" spans="1:7" x14ac:dyDescent="0.25">
      <c r="A102" s="8"/>
      <c r="B102" s="5"/>
      <c r="C102" s="5"/>
      <c r="D102" s="5"/>
      <c r="E102" s="5"/>
      <c r="F102" s="5"/>
      <c r="G102" s="11"/>
    </row>
    <row r="103" spans="1:7" x14ac:dyDescent="0.25">
      <c r="A103" s="8" t="s">
        <v>48</v>
      </c>
      <c r="B103" s="5"/>
      <c r="C103" s="5"/>
      <c r="D103" s="5"/>
      <c r="E103" s="5"/>
      <c r="F103" s="5"/>
      <c r="G103" s="11"/>
    </row>
    <row r="104" spans="1:7" x14ac:dyDescent="0.25">
      <c r="A104" s="8"/>
      <c r="B104" s="5"/>
      <c r="C104" s="5"/>
      <c r="D104" s="5"/>
      <c r="E104" s="5"/>
      <c r="F104" s="5"/>
      <c r="G104" s="11"/>
    </row>
    <row r="105" spans="1:7" x14ac:dyDescent="0.25">
      <c r="A105" s="26" t="s">
        <v>69</v>
      </c>
      <c r="B105" s="52"/>
      <c r="C105" s="52"/>
      <c r="D105" s="52"/>
      <c r="E105" s="52"/>
      <c r="F105" s="52"/>
      <c r="G105" s="37"/>
    </row>
    <row r="106" spans="1:7" x14ac:dyDescent="0.25">
      <c r="A106" s="8"/>
      <c r="C106" s="49" t="s">
        <v>44</v>
      </c>
      <c r="D106" s="49" t="s">
        <v>45</v>
      </c>
      <c r="E106" s="49"/>
      <c r="F106" s="49" t="s">
        <v>42</v>
      </c>
      <c r="G106" s="49" t="s">
        <v>43</v>
      </c>
    </row>
    <row r="107" spans="1:7" x14ac:dyDescent="0.25">
      <c r="A107" s="8" t="s">
        <v>58</v>
      </c>
      <c r="B107" s="5"/>
      <c r="C107" s="18"/>
      <c r="D107" s="18"/>
      <c r="E107" s="48" t="s">
        <v>64</v>
      </c>
      <c r="F107" s="2"/>
      <c r="G107" s="17">
        <f>(C107*D107)*F107</f>
        <v>0</v>
      </c>
    </row>
    <row r="108" spans="1:7" x14ac:dyDescent="0.25">
      <c r="A108" s="8" t="s">
        <v>59</v>
      </c>
      <c r="B108" s="5"/>
      <c r="C108" s="18"/>
      <c r="D108" s="18"/>
      <c r="E108" s="48" t="s">
        <v>64</v>
      </c>
      <c r="F108" s="2"/>
      <c r="G108" s="17">
        <f>(C108*D108)*F108</f>
        <v>0</v>
      </c>
    </row>
    <row r="109" spans="1:7" x14ac:dyDescent="0.25">
      <c r="A109" s="8" t="s">
        <v>60</v>
      </c>
      <c r="B109" s="5"/>
      <c r="C109" s="18"/>
      <c r="D109" s="18"/>
      <c r="E109" s="48" t="s">
        <v>64</v>
      </c>
      <c r="F109" s="2"/>
      <c r="G109" s="17">
        <f>(C109*D109)*F109</f>
        <v>0</v>
      </c>
    </row>
    <row r="110" spans="1:7" x14ac:dyDescent="0.25">
      <c r="A110" s="8" t="s">
        <v>61</v>
      </c>
      <c r="B110" s="5"/>
      <c r="C110" s="18"/>
      <c r="D110" s="18"/>
      <c r="E110" s="48" t="s">
        <v>64</v>
      </c>
      <c r="F110" s="2"/>
      <c r="G110" s="17">
        <f>(C110*D110)*F110</f>
        <v>0</v>
      </c>
    </row>
    <row r="111" spans="1:7" x14ac:dyDescent="0.25">
      <c r="A111" s="51" t="s">
        <v>47</v>
      </c>
      <c r="B111" s="6"/>
      <c r="C111" s="6"/>
      <c r="D111" s="6"/>
      <c r="E111" s="6"/>
      <c r="F111" s="6"/>
      <c r="G111" s="38">
        <f>SUM(G107:G110)</f>
        <v>0</v>
      </c>
    </row>
    <row r="112" spans="1:7" x14ac:dyDescent="0.25">
      <c r="A112" s="8"/>
      <c r="B112" s="5"/>
      <c r="C112" s="5"/>
      <c r="D112" s="5"/>
      <c r="E112" s="5"/>
      <c r="F112" s="5"/>
      <c r="G112" s="11"/>
    </row>
    <row r="113" spans="1:7" x14ac:dyDescent="0.25">
      <c r="A113" s="30" t="s">
        <v>70</v>
      </c>
      <c r="B113" s="53"/>
      <c r="C113" s="53"/>
      <c r="D113" s="53"/>
      <c r="E113" s="53"/>
      <c r="F113" s="53"/>
      <c r="G113" s="54"/>
    </row>
    <row r="114" spans="1:7" x14ac:dyDescent="0.25">
      <c r="A114" s="8"/>
      <c r="C114" s="49" t="s">
        <v>44</v>
      </c>
      <c r="D114" s="49" t="s">
        <v>45</v>
      </c>
      <c r="E114" s="49"/>
      <c r="F114" s="49" t="s">
        <v>42</v>
      </c>
      <c r="G114" s="49" t="s">
        <v>43</v>
      </c>
    </row>
    <row r="115" spans="1:7" x14ac:dyDescent="0.25">
      <c r="A115" s="8" t="s">
        <v>58</v>
      </c>
      <c r="B115" s="5"/>
      <c r="C115" s="18"/>
      <c r="D115" s="18"/>
      <c r="E115" s="48" t="s">
        <v>64</v>
      </c>
      <c r="F115" s="2"/>
      <c r="G115" s="17">
        <f>(C115*D115)*F115</f>
        <v>0</v>
      </c>
    </row>
    <row r="116" spans="1:7" x14ac:dyDescent="0.25">
      <c r="A116" s="8" t="s">
        <v>59</v>
      </c>
      <c r="B116" s="5"/>
      <c r="C116" s="18"/>
      <c r="D116" s="18"/>
      <c r="E116" s="48" t="s">
        <v>64</v>
      </c>
      <c r="F116" s="2"/>
      <c r="G116" s="17">
        <f>(C116*D116)*F116</f>
        <v>0</v>
      </c>
    </row>
    <row r="117" spans="1:7" x14ac:dyDescent="0.25">
      <c r="A117" s="8" t="s">
        <v>60</v>
      </c>
      <c r="B117" s="5"/>
      <c r="C117" s="18"/>
      <c r="D117" s="18"/>
      <c r="E117" s="48" t="s">
        <v>64</v>
      </c>
      <c r="F117" s="2"/>
      <c r="G117" s="17">
        <f>(C117*D117)*F117</f>
        <v>0</v>
      </c>
    </row>
    <row r="118" spans="1:7" x14ac:dyDescent="0.25">
      <c r="A118" s="8" t="s">
        <v>61</v>
      </c>
      <c r="B118" s="5"/>
      <c r="C118" s="18"/>
      <c r="D118" s="18"/>
      <c r="E118" s="48" t="s">
        <v>64</v>
      </c>
      <c r="F118" s="2"/>
      <c r="G118" s="17">
        <f>(C118*D118)*F118</f>
        <v>0</v>
      </c>
    </row>
    <row r="119" spans="1:7" x14ac:dyDescent="0.25">
      <c r="A119" s="9" t="s">
        <v>63</v>
      </c>
      <c r="B119" s="50"/>
      <c r="C119" s="18"/>
      <c r="D119" s="18"/>
      <c r="E119" s="48" t="s">
        <v>64</v>
      </c>
      <c r="F119" s="2"/>
      <c r="G119" s="17">
        <f>(C119*D119)*F119</f>
        <v>0</v>
      </c>
    </row>
    <row r="120" spans="1:7" x14ac:dyDescent="0.25">
      <c r="A120" s="51" t="s">
        <v>47</v>
      </c>
      <c r="B120" s="6"/>
      <c r="C120" s="6"/>
      <c r="D120" s="6"/>
      <c r="E120" s="6"/>
      <c r="F120" s="6"/>
      <c r="G120" s="41">
        <f>SUM(G115:G119)</f>
        <v>0</v>
      </c>
    </row>
  </sheetData>
  <mergeCells count="24">
    <mergeCell ref="G8:H8"/>
    <mergeCell ref="G9:H9"/>
    <mergeCell ref="B11:D11"/>
    <mergeCell ref="G11:J11"/>
    <mergeCell ref="G12:H12"/>
    <mergeCell ref="I12:J12"/>
    <mergeCell ref="A15:A17"/>
    <mergeCell ref="B15:D15"/>
    <mergeCell ref="G15:H17"/>
    <mergeCell ref="I15:J17"/>
    <mergeCell ref="B16:D16"/>
    <mergeCell ref="B17:D17"/>
    <mergeCell ref="G18:H20"/>
    <mergeCell ref="I18:J20"/>
    <mergeCell ref="B19:D19"/>
    <mergeCell ref="B20:D20"/>
    <mergeCell ref="G13:H13"/>
    <mergeCell ref="I13:J13"/>
    <mergeCell ref="B24:D24"/>
    <mergeCell ref="B25:D25"/>
    <mergeCell ref="B39:D39"/>
    <mergeCell ref="B40:D40"/>
    <mergeCell ref="A18:A20"/>
    <mergeCell ref="B18:D18"/>
  </mergeCells>
  <conditionalFormatting sqref="G27">
    <cfRule type="cellIs" dxfId="17" priority="16" operator="equal">
      <formula>"ist möglich"</formula>
    </cfRule>
    <cfRule type="cellIs" dxfId="16" priority="17" operator="equal">
      <formula>"ist nicht möglich"</formula>
    </cfRule>
    <cfRule type="cellIs" dxfId="15" priority="18" operator="equal">
      <formula>"Lüftung reicht nicht"</formula>
    </cfRule>
  </conditionalFormatting>
  <conditionalFormatting sqref="G32">
    <cfRule type="cellIs" dxfId="14" priority="13" operator="equal">
      <formula>"OK"</formula>
    </cfRule>
    <cfRule type="cellIs" dxfId="13" priority="14" operator="equal">
      <formula>"Lüftung nicht möglich"</formula>
    </cfRule>
    <cfRule type="cellIs" dxfId="12" priority="15" operator="equal">
      <formula>"reicht nicht aus"</formula>
    </cfRule>
  </conditionalFormatting>
  <conditionalFormatting sqref="G37">
    <cfRule type="cellIs" dxfId="11" priority="10" operator="equal">
      <formula>"OK"</formula>
    </cfRule>
    <cfRule type="cellIs" dxfId="10" priority="11" operator="equal">
      <formula>"Lüftung nicht möglich"</formula>
    </cfRule>
    <cfRule type="cellIs" dxfId="9" priority="12" operator="equal">
      <formula>"reicht nicht aus"</formula>
    </cfRule>
  </conditionalFormatting>
  <conditionalFormatting sqref="G42">
    <cfRule type="cellIs" dxfId="8" priority="7" operator="equal">
      <formula>"ist möglich"</formula>
    </cfRule>
    <cfRule type="cellIs" dxfId="7" priority="8" operator="equal">
      <formula>"ist nicht möglich"</formula>
    </cfRule>
    <cfRule type="cellIs" dxfId="6" priority="9" operator="equal">
      <formula>"Lüftung reicht nicht"</formula>
    </cfRule>
  </conditionalFormatting>
  <conditionalFormatting sqref="G47">
    <cfRule type="cellIs" dxfId="5" priority="4" operator="equal">
      <formula>"OK"</formula>
    </cfRule>
    <cfRule type="cellIs" dxfId="4" priority="5" operator="equal">
      <formula>"Lüftung nicht möglich"</formula>
    </cfRule>
    <cfRule type="cellIs" dxfId="3" priority="6" operator="equal">
      <formula>"reicht nicht aus"</formula>
    </cfRule>
  </conditionalFormatting>
  <conditionalFormatting sqref="G52">
    <cfRule type="cellIs" dxfId="2" priority="1" operator="equal">
      <formula>"OK"</formula>
    </cfRule>
    <cfRule type="cellIs" dxfId="1" priority="2" operator="equal">
      <formula>"Lüftung nicht möglich"</formula>
    </cfRule>
    <cfRule type="cellIs" dxfId="0" priority="3" operator="equal">
      <formula>"reicht nicht aus"</formula>
    </cfRule>
  </conditionalFormatting>
  <pageMargins left="0.7" right="0.7" top="0.78740157499999996" bottom="0.78740157499999996" header="0.3" footer="0.3"/>
  <pageSetup paperSize="9" scale="72" fitToHeight="0" orientation="portrait" r:id="rId1"/>
  <headerFooter>
    <oddHeader>&amp;R&amp;G
10.2021</oddHeader>
  </headerFooter>
  <rowBreaks count="1" manualBreakCount="1">
    <brk id="53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Muster</vt:lpstr>
      <vt:lpstr>Raum 1</vt:lpstr>
      <vt:lpstr>Raum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Ehbrecht, Steffen</dc:creator>
  <cp:lastModifiedBy>Stein, Veronika</cp:lastModifiedBy>
  <cp:lastPrinted>2021-08-11T10:16:04Z</cp:lastPrinted>
  <dcterms:created xsi:type="dcterms:W3CDTF">2021-08-10T11:33:02Z</dcterms:created>
  <dcterms:modified xsi:type="dcterms:W3CDTF">2021-10-22T10:40:20Z</dcterms:modified>
</cp:coreProperties>
</file>